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hidePivotFieldList="1" autoCompressPictures="0"/>
  <bookViews>
    <workbookView xWindow="34680" yWindow="6420" windowWidth="26220" windowHeight="18840" tabRatio="500"/>
  </bookViews>
  <sheets>
    <sheet name="meryl streep charts and graphs" sheetId="3" r:id="rId1"/>
    <sheet name="meryl streep data" sheetId="1" r:id="rId2"/>
    <sheet name="vin diesel charts and graphs" sheetId="5" r:id="rId3"/>
    <sheet name="vin diesel" sheetId="4" r:id="rId4"/>
    <sheet name="vin vs meryl" sheetId="7" r:id="rId5"/>
  </sheets>
  <definedNames>
    <definedName name="_xlnm._FilterDatabase" localSheetId="1" hidden="1">'meryl streep data'!$A$1:$I$42</definedName>
  </definedNames>
  <calcPr calcId="140000" concurrentCalc="0"/>
  <pivotCaches>
    <pivotCache cacheId="14" r:id="rId6"/>
    <pivotCache cacheId="18" r:id="rId7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4" l="1"/>
  <c r="I4" i="4"/>
  <c r="I5" i="4"/>
  <c r="I6" i="4"/>
  <c r="I7" i="4"/>
  <c r="I8" i="4"/>
  <c r="I9" i="4"/>
  <c r="I10" i="4"/>
  <c r="I11" i="4"/>
  <c r="I12" i="4"/>
  <c r="I13" i="4"/>
  <c r="I14" i="4"/>
  <c r="I2" i="4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E2" i="1"/>
  <c r="G2" i="1"/>
  <c r="H2" i="1"/>
  <c r="I2" i="1"/>
  <c r="G3" i="4"/>
  <c r="G4" i="4"/>
  <c r="G5" i="4"/>
  <c r="G6" i="4"/>
  <c r="G7" i="4"/>
  <c r="G8" i="4"/>
  <c r="G9" i="4"/>
  <c r="G10" i="4"/>
  <c r="G11" i="4"/>
  <c r="G12" i="4"/>
  <c r="G13" i="4"/>
  <c r="G14" i="4"/>
  <c r="G2" i="4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C9" i="7"/>
  <c r="C10" i="7"/>
  <c r="C11" i="7"/>
  <c r="C8" i="7"/>
  <c r="B9" i="7"/>
  <c r="B10" i="7"/>
  <c r="B11" i="7"/>
  <c r="B8" i="7"/>
  <c r="H3" i="4"/>
  <c r="H4" i="4"/>
  <c r="H5" i="4"/>
  <c r="H6" i="4"/>
  <c r="H7" i="4"/>
  <c r="H8" i="4"/>
  <c r="H9" i="4"/>
  <c r="H10" i="4"/>
  <c r="H11" i="4"/>
  <c r="H12" i="4"/>
  <c r="H13" i="4"/>
  <c r="H14" i="4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H2" i="4"/>
  <c r="F2" i="4"/>
  <c r="E2" i="4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</calcChain>
</file>

<file path=xl/sharedStrings.xml><?xml version="1.0" encoding="utf-8"?>
<sst xmlns="http://schemas.openxmlformats.org/spreadsheetml/2006/main" count="134" uniqueCount="81">
  <si>
    <t>title</t>
  </si>
  <si>
    <t>date</t>
  </si>
  <si>
    <t>IMDB rating</t>
  </si>
  <si>
    <t>It's Complicated</t>
  </si>
  <si>
    <t>Academy Award acting nomination?</t>
  </si>
  <si>
    <t>Julie and Julia</t>
  </si>
  <si>
    <t>y</t>
  </si>
  <si>
    <t>Doubt</t>
  </si>
  <si>
    <t>Mamma Mia!</t>
  </si>
  <si>
    <t>Lions for Lambs</t>
  </si>
  <si>
    <t>Rendition</t>
  </si>
  <si>
    <t>Evening</t>
  </si>
  <si>
    <t>Dark Matter</t>
  </si>
  <si>
    <t>The Devil Wears Prada</t>
  </si>
  <si>
    <t>A Prarie Home Companion</t>
  </si>
  <si>
    <t>Prime</t>
  </si>
  <si>
    <t xml:space="preserve">Lemony Snicket's A Series of Unfortunate Events </t>
  </si>
  <si>
    <t>The Manchurian Candidate</t>
  </si>
  <si>
    <t>The Hours</t>
  </si>
  <si>
    <t>Adaptation.</t>
  </si>
  <si>
    <t>Music of the Heart</t>
  </si>
  <si>
    <t>One True Thing</t>
  </si>
  <si>
    <t>Dancing at Lughnasa</t>
  </si>
  <si>
    <t>Marvin's Room</t>
  </si>
  <si>
    <t>Before and After</t>
  </si>
  <si>
    <t>The Bridges of Madison County</t>
  </si>
  <si>
    <t>The River Wild</t>
  </si>
  <si>
    <t>The House of the Spirits</t>
  </si>
  <si>
    <t>Death Becomes Her</t>
  </si>
  <si>
    <t>Defending Your Life</t>
  </si>
  <si>
    <t>Postcards from the Edge</t>
  </si>
  <si>
    <t>She-Devil</t>
  </si>
  <si>
    <t>A Cry in the Dark</t>
  </si>
  <si>
    <t>Ironweed</t>
  </si>
  <si>
    <t>Heartburn</t>
  </si>
  <si>
    <t>Out of Africa</t>
  </si>
  <si>
    <t>Plenty</t>
  </si>
  <si>
    <t>Falling in Love</t>
  </si>
  <si>
    <t>Silkwood</t>
  </si>
  <si>
    <t>Sophie's Choice</t>
  </si>
  <si>
    <t>Still of the Night</t>
  </si>
  <si>
    <t>The French Lieutenant's Woman</t>
  </si>
  <si>
    <t>Kramver vs. Kramer</t>
  </si>
  <si>
    <t>The Seduction of Joe Tynan</t>
  </si>
  <si>
    <t>Manhattan</t>
  </si>
  <si>
    <t>The Deer Hunter</t>
  </si>
  <si>
    <t>days left until end of year</t>
  </si>
  <si>
    <t>last day of year</t>
  </si>
  <si>
    <t>year</t>
  </si>
  <si>
    <t>Row Labels</t>
  </si>
  <si>
    <t>Grand Total</t>
  </si>
  <si>
    <t>Total</t>
  </si>
  <si>
    <t>Count of Academy Award acting nomination?</t>
  </si>
  <si>
    <t>month</t>
  </si>
  <si>
    <t>Count of title</t>
  </si>
  <si>
    <t>1-3</t>
  </si>
  <si>
    <t>4-6</t>
  </si>
  <si>
    <t>7-9</t>
  </si>
  <si>
    <t>10-12</t>
  </si>
  <si>
    <t>Fast Five</t>
  </si>
  <si>
    <t>Fast &amp; Furious</t>
  </si>
  <si>
    <t>Babylon A.D.</t>
  </si>
  <si>
    <t>The Fast and the Furious: Tokyo Drift</t>
  </si>
  <si>
    <t>Find Me Guilty</t>
  </si>
  <si>
    <t>The Pacifier</t>
  </si>
  <si>
    <t>The Chronicles of Riddick</t>
  </si>
  <si>
    <t>A Man Apart</t>
  </si>
  <si>
    <t>xXx</t>
  </si>
  <si>
    <t>Knockaround Guys</t>
  </si>
  <si>
    <t>The Fast and the Furious</t>
  </si>
  <si>
    <t>Pitch Black</t>
  </si>
  <si>
    <t>Boiler Room</t>
  </si>
  <si>
    <t>Quarter</t>
  </si>
  <si>
    <t>Meryl</t>
  </si>
  <si>
    <t>Vin</t>
  </si>
  <si>
    <t>Jan-Mar</t>
  </si>
  <si>
    <t>Apr-Jun</t>
  </si>
  <si>
    <t>Jul-Sep</t>
  </si>
  <si>
    <t>Oct-Dec</t>
  </si>
  <si>
    <t>prestige factor</t>
  </si>
  <si>
    <t>Average of prestige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</si>
</sst>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2" fontId="0" fillId="0" borderId="0" xfId="0" applyNumberFormat="1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1" fontId="0" fillId="0" borderId="0" xfId="0" applyNumberFormat="1" applyAlignment="1">
      <alignment horizontal="left"/>
    </xf>
    <xf numFmtId="10" fontId="0" fillId="0" borderId="1" xfId="0" applyNumberFormat="1" applyFont="1" applyBorder="1"/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4">
    <dxf>
      <numFmt numFmtId="2" formatCode="0.00"/>
    </dxf>
    <dxf>
      <numFmt numFmtId="1" formatCode="0"/>
    </dxf>
    <dxf>
      <numFmt numFmtId="1" formatCode="0"/>
    </dxf>
    <dxf>
      <numFmt numFmtId="2" formatCode="0.0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 b="0" i="0" baseline="0">
                <a:latin typeface="League Gothic"/>
              </a:rPr>
              <a:t>Meryl Streep's Prestige Factor, 1978-2009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'meryl streep charts and graphs'!$A$36:$A$61</c:f>
              <c:numCache>
                <c:formatCode>0</c:formatCode>
                <c:ptCount val="26"/>
                <c:pt idx="0">
                  <c:v>1978.0</c:v>
                </c:pt>
                <c:pt idx="1">
                  <c:v>1979.0</c:v>
                </c:pt>
                <c:pt idx="2">
                  <c:v>1981.0</c:v>
                </c:pt>
                <c:pt idx="3">
                  <c:v>1982.0</c:v>
                </c:pt>
                <c:pt idx="4">
                  <c:v>1983.0</c:v>
                </c:pt>
                <c:pt idx="5">
                  <c:v>1984.0</c:v>
                </c:pt>
                <c:pt idx="6">
                  <c:v>1985.0</c:v>
                </c:pt>
                <c:pt idx="7">
                  <c:v>1986.0</c:v>
                </c:pt>
                <c:pt idx="8">
                  <c:v>1987.0</c:v>
                </c:pt>
                <c:pt idx="9">
                  <c:v>1988.0</c:v>
                </c:pt>
                <c:pt idx="10">
                  <c:v>1989.0</c:v>
                </c:pt>
                <c:pt idx="11">
                  <c:v>1990.0</c:v>
                </c:pt>
                <c:pt idx="12">
                  <c:v>1991.0</c:v>
                </c:pt>
                <c:pt idx="13">
                  <c:v>1992.0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1998.0</c:v>
                </c:pt>
                <c:pt idx="18">
                  <c:v>1999.0</c:v>
                </c:pt>
                <c:pt idx="19">
                  <c:v>2002.0</c:v>
                </c:pt>
                <c:pt idx="20">
                  <c:v>2004.0</c:v>
                </c:pt>
                <c:pt idx="21">
                  <c:v>2005.0</c:v>
                </c:pt>
                <c:pt idx="22">
                  <c:v>2006.0</c:v>
                </c:pt>
                <c:pt idx="23">
                  <c:v>2007.0</c:v>
                </c:pt>
                <c:pt idx="24">
                  <c:v>2008.0</c:v>
                </c:pt>
                <c:pt idx="25">
                  <c:v>2009.0</c:v>
                </c:pt>
              </c:numCache>
            </c:numRef>
          </c:cat>
          <c:val>
            <c:numRef>
              <c:f>'meryl streep charts and graphs'!$B$36:$B$61</c:f>
              <c:numCache>
                <c:formatCode>0.00</c:formatCode>
                <c:ptCount val="26"/>
                <c:pt idx="0">
                  <c:v>9.36986301369863</c:v>
                </c:pt>
                <c:pt idx="1">
                  <c:v>6.365296803652968</c:v>
                </c:pt>
                <c:pt idx="2">
                  <c:v>7.15068493150685</c:v>
                </c:pt>
                <c:pt idx="3">
                  <c:v>9.10958904109589</c:v>
                </c:pt>
                <c:pt idx="4">
                  <c:v>9.534246575342464</c:v>
                </c:pt>
                <c:pt idx="5">
                  <c:v>8.904109589041095</c:v>
                </c:pt>
                <c:pt idx="6">
                  <c:v>8.424657534246575</c:v>
                </c:pt>
                <c:pt idx="7">
                  <c:v>5.643835616438356</c:v>
                </c:pt>
                <c:pt idx="8">
                  <c:v>9.643835616438355</c:v>
                </c:pt>
                <c:pt idx="9">
                  <c:v>8.63013698630137</c:v>
                </c:pt>
                <c:pt idx="10">
                  <c:v>9.36986301369863</c:v>
                </c:pt>
                <c:pt idx="11">
                  <c:v>6.986301369863014</c:v>
                </c:pt>
                <c:pt idx="12">
                  <c:v>2.219178082191781</c:v>
                </c:pt>
                <c:pt idx="13">
                  <c:v>5.808219178082192</c:v>
                </c:pt>
                <c:pt idx="14">
                  <c:v>4.986301369863013</c:v>
                </c:pt>
                <c:pt idx="15">
                  <c:v>4.191780821917809</c:v>
                </c:pt>
                <c:pt idx="16">
                  <c:v>5.547945205479452</c:v>
                </c:pt>
                <c:pt idx="17">
                  <c:v>7.917808219178083</c:v>
                </c:pt>
                <c:pt idx="18">
                  <c:v>8.273972602739725</c:v>
                </c:pt>
                <c:pt idx="19">
                  <c:v>9.602739726027397</c:v>
                </c:pt>
                <c:pt idx="20">
                  <c:v>7.698630136986301</c:v>
                </c:pt>
                <c:pt idx="21">
                  <c:v>8.246575342465754</c:v>
                </c:pt>
                <c:pt idx="22">
                  <c:v>4.671232876712328</c:v>
                </c:pt>
                <c:pt idx="23">
                  <c:v>7.168949771689498</c:v>
                </c:pt>
                <c:pt idx="24">
                  <c:v>6.018264840182648</c:v>
                </c:pt>
                <c:pt idx="25">
                  <c:v>7.917808219178082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053992"/>
        <c:axId val="530057096"/>
      </c:lineChart>
      <c:catAx>
        <c:axId val="53005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057096"/>
        <c:crosses val="autoZero"/>
        <c:auto val="1"/>
        <c:lblAlgn val="ctr"/>
        <c:lblOffset val="100"/>
        <c:noMultiLvlLbl val="0"/>
      </c:catAx>
      <c:valAx>
        <c:axId val="530057096"/>
        <c:scaling>
          <c:orientation val="minMax"/>
          <c:max val="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Prestige Factor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30053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'meryl streep charts and graphs'!$A$5:$A$8</c:f>
              <c:strCache>
                <c:ptCount val="4"/>
                <c:pt idx="0">
                  <c:v>1-3</c:v>
                </c:pt>
                <c:pt idx="1">
                  <c:v>4-6</c:v>
                </c:pt>
                <c:pt idx="2">
                  <c:v>7-9</c:v>
                </c:pt>
                <c:pt idx="3">
                  <c:v>10-12</c:v>
                </c:pt>
              </c:strCache>
            </c:strRef>
          </c:cat>
          <c:val>
            <c:numRef>
              <c:f>'meryl streep charts and graphs'!$B$5:$B$8</c:f>
              <c:numCache>
                <c:formatCode>General</c:formatCode>
                <c:ptCount val="4"/>
                <c:pt idx="1">
                  <c:v>2.0</c:v>
                </c:pt>
                <c:pt idx="2">
                  <c:v>4.0</c:v>
                </c:pt>
                <c:pt idx="3">
                  <c:v>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085608"/>
        <c:axId val="530088552"/>
      </c:barChart>
      <c:catAx>
        <c:axId val="530085608"/>
        <c:scaling>
          <c:orientation val="minMax"/>
        </c:scaling>
        <c:delete val="0"/>
        <c:axPos val="b"/>
        <c:majorTickMark val="out"/>
        <c:minorTickMark val="none"/>
        <c:tickLblPos val="nextTo"/>
        <c:crossAx val="530088552"/>
        <c:crosses val="autoZero"/>
        <c:auto val="1"/>
        <c:lblAlgn val="ctr"/>
        <c:lblOffset val="100"/>
        <c:noMultiLvlLbl val="0"/>
      </c:catAx>
      <c:valAx>
        <c:axId val="530088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0085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 b="0" i="0">
                <a:latin typeface="League Gothic"/>
              </a:rPr>
              <a:t>Meryl Streep Movies</a:t>
            </a:r>
            <a:r>
              <a:rPr lang="en-US" sz="2400" b="0" i="0" baseline="0">
                <a:latin typeface="League Gothic"/>
              </a:rPr>
              <a:t> by Release Date</a:t>
            </a:r>
            <a:endParaRPr lang="en-US" sz="2400" b="0" i="0">
              <a:latin typeface="League Gothic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'meryl streep charts and graphs'!$A$21:$A$24</c:f>
              <c:strCache>
                <c:ptCount val="4"/>
                <c:pt idx="0">
                  <c:v>Jan-Mar</c:v>
                </c:pt>
                <c:pt idx="1">
                  <c:v>Apr-Jun</c:v>
                </c:pt>
                <c:pt idx="2">
                  <c:v>Jul-Sep</c:v>
                </c:pt>
                <c:pt idx="3">
                  <c:v>Oct-Dec</c:v>
                </c:pt>
              </c:strCache>
            </c:strRef>
          </c:cat>
          <c:val>
            <c:numRef>
              <c:f>'meryl streep charts and graphs'!$B$21:$B$24</c:f>
              <c:numCache>
                <c:formatCode>General</c:formatCode>
                <c:ptCount val="4"/>
                <c:pt idx="0">
                  <c:v>2.0</c:v>
                </c:pt>
                <c:pt idx="1">
                  <c:v>7.0</c:v>
                </c:pt>
                <c:pt idx="2">
                  <c:v>11.0</c:v>
                </c:pt>
                <c:pt idx="3">
                  <c:v>21.0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112024"/>
        <c:axId val="530114968"/>
      </c:barChart>
      <c:catAx>
        <c:axId val="53011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Movie</a:t>
                </a:r>
                <a:r>
                  <a:rPr lang="en-US" baseline="0"/>
                  <a:t> Release Date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530114968"/>
        <c:crosses val="autoZero"/>
        <c:auto val="1"/>
        <c:lblAlgn val="ctr"/>
        <c:lblOffset val="100"/>
        <c:noMultiLvlLbl val="0"/>
      </c:catAx>
      <c:valAx>
        <c:axId val="530114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 of Movies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0112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 b="0" i="0">
                <a:latin typeface="League Gothic"/>
              </a:rPr>
              <a:t>Vin Diesel's Prestige Factor, 2000-2011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'vin diesel charts and graphs'!$A$15:$A$24</c:f>
              <c:numCache>
                <c:formatCode>General</c:formatCode>
                <c:ptCount val="10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2008.0</c:v>
                </c:pt>
                <c:pt idx="8">
                  <c:v>2009.0</c:v>
                </c:pt>
                <c:pt idx="9">
                  <c:v>2011.0</c:v>
                </c:pt>
              </c:numCache>
            </c:numRef>
          </c:cat>
          <c:val>
            <c:numRef>
              <c:f>'vin diesel charts and graphs'!$B$15:$B$24</c:f>
              <c:numCache>
                <c:formatCode>0.00</c:formatCode>
                <c:ptCount val="10"/>
                <c:pt idx="0">
                  <c:v>1.315068493150685</c:v>
                </c:pt>
                <c:pt idx="1">
                  <c:v>4.73972602739726</c:v>
                </c:pt>
                <c:pt idx="2">
                  <c:v>6.917808219178083</c:v>
                </c:pt>
                <c:pt idx="3">
                  <c:v>2.575342465753425</c:v>
                </c:pt>
                <c:pt idx="4">
                  <c:v>4.43835616438356</c:v>
                </c:pt>
                <c:pt idx="5">
                  <c:v>1.726027397260273</c:v>
                </c:pt>
                <c:pt idx="6">
                  <c:v>3.328767123287671</c:v>
                </c:pt>
                <c:pt idx="7">
                  <c:v>6.602739726027398</c:v>
                </c:pt>
                <c:pt idx="8">
                  <c:v>2.547945205479452</c:v>
                </c:pt>
                <c:pt idx="9">
                  <c:v>3.26027397260274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58408"/>
        <c:axId val="530161416"/>
      </c:lineChart>
      <c:catAx>
        <c:axId val="530158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0161416"/>
        <c:crosses val="autoZero"/>
        <c:auto val="1"/>
        <c:lblAlgn val="ctr"/>
        <c:lblOffset val="100"/>
        <c:noMultiLvlLbl val="0"/>
      </c:catAx>
      <c:valAx>
        <c:axId val="530161416"/>
        <c:scaling>
          <c:orientation val="minMax"/>
          <c:max val="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Prestige Factor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30158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b="0" i="0">
                <a:latin typeface="League Gothic"/>
              </a:defRPr>
            </a:pPr>
            <a:r>
              <a:rPr lang="en-US" sz="2400" b="0" i="0">
                <a:latin typeface="League Gothic"/>
              </a:rPr>
              <a:t>Vin Diesel Movies</a:t>
            </a:r>
            <a:r>
              <a:rPr lang="en-US" sz="2400" b="0" i="0" baseline="0">
                <a:latin typeface="League Gothic"/>
              </a:rPr>
              <a:t> by Release Date</a:t>
            </a:r>
            <a:endParaRPr lang="en-US" sz="2400" b="0" i="0">
              <a:latin typeface="League Gothic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'vin diesel charts and graphs'!$A$5:$A$8</c:f>
              <c:strCache>
                <c:ptCount val="4"/>
                <c:pt idx="0">
                  <c:v>Jan-Mar</c:v>
                </c:pt>
                <c:pt idx="1">
                  <c:v>Apr-Jun</c:v>
                </c:pt>
                <c:pt idx="2">
                  <c:v>Jul-Sep</c:v>
                </c:pt>
                <c:pt idx="3">
                  <c:v>Oct-Dec</c:v>
                </c:pt>
              </c:strCache>
            </c:strRef>
          </c:cat>
          <c:val>
            <c:numRef>
              <c:f>'vin diesel charts and graphs'!$B$5:$B$8</c:f>
              <c:numCache>
                <c:formatCode>General</c:formatCode>
                <c:ptCount val="4"/>
                <c:pt idx="0">
                  <c:v>4.0</c:v>
                </c:pt>
                <c:pt idx="1">
                  <c:v>6.0</c:v>
                </c:pt>
                <c:pt idx="2">
                  <c:v>2.0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185480"/>
        <c:axId val="530188424"/>
      </c:barChart>
      <c:catAx>
        <c:axId val="530185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Movie Release Date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30188424"/>
        <c:crosses val="autoZero"/>
        <c:auto val="1"/>
        <c:lblAlgn val="ctr"/>
        <c:lblOffset val="100"/>
        <c:noMultiLvlLbl val="0"/>
      </c:catAx>
      <c:valAx>
        <c:axId val="530188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 of Moviees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018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'vin vs meryl'!$B$7</c:f>
              <c:strCache>
                <c:ptCount val="1"/>
                <c:pt idx="0">
                  <c:v>Meryl</c:v>
                </c:pt>
              </c:strCache>
            </c:strRef>
          </c:tx>
          <c:invertIfNegative val="0"/>
          <c:cat>
            <c:strRef>
              <c:f>'vin vs meryl'!$A$8:$A$11</c:f>
              <c:strCache>
                <c:ptCount val="4"/>
                <c:pt idx="0">
                  <c:v>1-3</c:v>
                </c:pt>
                <c:pt idx="1">
                  <c:v>4-6</c:v>
                </c:pt>
                <c:pt idx="2">
                  <c:v>7-9</c:v>
                </c:pt>
                <c:pt idx="3">
                  <c:v>10-12</c:v>
                </c:pt>
              </c:strCache>
            </c:strRef>
          </c:cat>
          <c:val>
            <c:numRef>
              <c:f>'vin vs meryl'!$B$8:$B$11</c:f>
              <c:numCache>
                <c:formatCode>0.00%</c:formatCode>
                <c:ptCount val="4"/>
                <c:pt idx="0">
                  <c:v>0.048780487804878</c:v>
                </c:pt>
                <c:pt idx="1">
                  <c:v>0.170731707317073</c:v>
                </c:pt>
                <c:pt idx="2">
                  <c:v>0.268292682926829</c:v>
                </c:pt>
                <c:pt idx="3">
                  <c:v>0.51219512195122</c:v>
                </c:pt>
              </c:numCache>
            </c:numRef>
          </c:val>
        </c:ser>
        <c:ser>
          <c:idx val="1"/>
          <c:order val="1"/>
          <c:tx>
            <c:strRef>
              <c:f>'vin vs meryl'!$C$7</c:f>
              <c:strCache>
                <c:ptCount val="1"/>
                <c:pt idx="0">
                  <c:v>Vin</c:v>
                </c:pt>
              </c:strCache>
            </c:strRef>
          </c:tx>
          <c:invertIfNegative val="0"/>
          <c:cat>
            <c:strRef>
              <c:f>'vin vs meryl'!$A$8:$A$11</c:f>
              <c:strCache>
                <c:ptCount val="4"/>
                <c:pt idx="0">
                  <c:v>1-3</c:v>
                </c:pt>
                <c:pt idx="1">
                  <c:v>4-6</c:v>
                </c:pt>
                <c:pt idx="2">
                  <c:v>7-9</c:v>
                </c:pt>
                <c:pt idx="3">
                  <c:v>10-12</c:v>
                </c:pt>
              </c:strCache>
            </c:strRef>
          </c:cat>
          <c:val>
            <c:numRef>
              <c:f>'vin vs meryl'!$C$8:$C$11</c:f>
              <c:numCache>
                <c:formatCode>0.00%</c:formatCode>
                <c:ptCount val="4"/>
                <c:pt idx="0">
                  <c:v>0.307692307692308</c:v>
                </c:pt>
                <c:pt idx="1">
                  <c:v>0.461538461538462</c:v>
                </c:pt>
                <c:pt idx="2">
                  <c:v>0.153846153846154</c:v>
                </c:pt>
                <c:pt idx="3">
                  <c:v>0.0769230769230769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230408"/>
        <c:axId val="530233384"/>
      </c:barChart>
      <c:catAx>
        <c:axId val="530230408"/>
        <c:scaling>
          <c:orientation val="minMax"/>
        </c:scaling>
        <c:delete val="0"/>
        <c:axPos val="b"/>
        <c:majorTickMark val="out"/>
        <c:minorTickMark val="none"/>
        <c:tickLblPos val="nextTo"/>
        <c:crossAx val="530233384"/>
        <c:crosses val="autoZero"/>
        <c:auto val="1"/>
        <c:lblAlgn val="ctr"/>
        <c:lblOffset val="100"/>
        <c:noMultiLvlLbl val="0"/>
      </c:catAx>
      <c:valAx>
        <c:axId val="5302333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30230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806450</xdr:colOff>
      <xdr:row>43</xdr:row>
      <xdr:rowOff>101600</xdr:rowOff>
    </xdr:from>
    <xdr:to>
      <xdr:col>11</xdr:col>
      <xdr:colOff>787400</xdr:colOff>
      <xdr:row>72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996950</xdr:colOff>
      <xdr:row>1</xdr:row>
      <xdr:rowOff>120650</xdr:rowOff>
    </xdr:from>
    <xdr:to>
      <xdr:col>7</xdr:col>
      <xdr:colOff>146050</xdr:colOff>
      <xdr:row>16</xdr:row>
      <xdr:rowOff>6350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323850</xdr:colOff>
      <xdr:row>17</xdr:row>
      <xdr:rowOff>95250</xdr:rowOff>
    </xdr:from>
    <xdr:to>
      <xdr:col>15</xdr:col>
      <xdr:colOff>152400</xdr:colOff>
      <xdr:row>42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736600</xdr:colOff>
      <xdr:row>30</xdr:row>
      <xdr:rowOff>120650</xdr:rowOff>
    </xdr:from>
    <xdr:to>
      <xdr:col>11</xdr:col>
      <xdr:colOff>596900</xdr:colOff>
      <xdr:row>54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1</xdr:row>
      <xdr:rowOff>184150</xdr:rowOff>
    </xdr:from>
    <xdr:to>
      <xdr:col>12</xdr:col>
      <xdr:colOff>495300</xdr:colOff>
      <xdr:row>28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6</xdr:row>
      <xdr:rowOff>82550</xdr:rowOff>
    </xdr:from>
    <xdr:to>
      <xdr:col>8</xdr:col>
      <xdr:colOff>806450</xdr:colOff>
      <xdr:row>20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k Lee" refreshedDate="40700.931569791668" createdVersion="4" refreshedVersion="4" minRefreshableVersion="3" recordCount="13">
  <cacheSource type="worksheet">
    <worksheetSource ref="A1:I14" sheet="vin diesel"/>
  </cacheSource>
  <cacheFields count="9">
    <cacheField name="title" numFmtId="0">
      <sharedItems/>
    </cacheField>
    <cacheField name="date" numFmtId="164">
      <sharedItems containsSemiMixedTypes="0" containsNonDate="0" containsDate="1" containsString="0" minDate="2000-02-18T00:00:00" maxDate="2011-04-30T00:00:00"/>
    </cacheField>
    <cacheField name="IMDB rating" numFmtId="0">
      <sharedItems containsSemiMixedTypes="0" containsString="0" containsNumber="1" minValue="5.2" maxValue="7.7"/>
    </cacheField>
    <cacheField name="Academy Award acting nomination?" numFmtId="0">
      <sharedItems containsNonDate="0" containsString="0" containsBlank="1"/>
    </cacheField>
    <cacheField name="year" numFmtId="0">
      <sharedItems containsSemiMixedTypes="0" containsString="0" containsNumber="1" containsInteger="1" minValue="2000" maxValue="2011" count="10">
        <n v="2011"/>
        <n v="2009"/>
        <n v="2008"/>
        <n v="2006"/>
        <n v="2005"/>
        <n v="2004"/>
        <n v="2003"/>
        <n v="2002"/>
        <n v="2001"/>
        <n v="2000"/>
      </sharedItems>
    </cacheField>
    <cacheField name="month" numFmtId="0">
      <sharedItems containsSemiMixedTypes="0" containsString="0" containsNumber="1" containsInteger="1" minValue="2" maxValue="10" count="6">
        <n v="4"/>
        <n v="8"/>
        <n v="6"/>
        <n v="3"/>
        <n v="10"/>
        <n v="2"/>
      </sharedItems>
      <fieldGroup base="5">
        <rangePr autoStart="0" autoEnd="0" startNum="1" endNum="12" groupInterval="3"/>
        <groupItems count="6">
          <s v="&lt;1"/>
          <s v="1-3"/>
          <s v="4-6"/>
          <s v="7-9"/>
          <s v="10-12"/>
          <s v="&gt;13"/>
        </groupItems>
      </fieldGroup>
    </cacheField>
    <cacheField name="last day of year" numFmtId="14">
      <sharedItems containsSemiMixedTypes="0" containsNonDate="0" containsDate="1" containsString="0" minDate="2000-12-31T00:00:00" maxDate="2012-01-01T00:00:00"/>
    </cacheField>
    <cacheField name="days left until end of year" numFmtId="0">
      <sharedItems containsSemiMixedTypes="0" containsString="0" containsNumber="1" containsInteger="1" minValue="81" maxValue="317"/>
    </cacheField>
    <cacheField name="prestige factor" numFmtId="2">
      <sharedItems containsSemiMixedTypes="0" containsString="0" containsNumber="1" minValue="1.3150684931506851" maxValue="7.78082191780821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k Lee" refreshedDate="40700.931574421294" createdVersion="4" refreshedVersion="4" minRefreshableVersion="3" recordCount="41">
  <cacheSource type="worksheet">
    <worksheetSource ref="A1:I42" sheet="meryl streep data"/>
  </cacheSource>
  <cacheFields count="9">
    <cacheField name="title" numFmtId="0">
      <sharedItems/>
    </cacheField>
    <cacheField name="date" numFmtId="164">
      <sharedItems containsSemiMixedTypes="0" containsNonDate="0" containsDate="1" containsString="0" minDate="1978-12-08T00:00:00" maxDate="2009-12-26T00:00:00"/>
    </cacheField>
    <cacheField name="IMDB rating" numFmtId="0">
      <sharedItems containsSemiMixedTypes="0" containsString="0" containsNumber="1" minValue="4.8" maxValue="8.1999999999999993"/>
    </cacheField>
    <cacheField name="Academy Award acting nomination?" numFmtId="0">
      <sharedItems containsBlank="1"/>
    </cacheField>
    <cacheField name="year" numFmtId="0">
      <sharedItems containsSemiMixedTypes="0" containsString="0" containsNumber="1" containsInteger="1" minValue="1978" maxValue="2009" count="26">
        <n v="2009"/>
        <n v="2008"/>
        <n v="2007"/>
        <n v="2006"/>
        <n v="2005"/>
        <n v="2004"/>
        <n v="2002"/>
        <n v="1999"/>
        <n v="1998"/>
        <n v="1996"/>
        <n v="1995"/>
        <n v="1994"/>
        <n v="1992"/>
        <n v="1991"/>
        <n v="1990"/>
        <n v="1989"/>
        <n v="1988"/>
        <n v="1987"/>
        <n v="1986"/>
        <n v="1985"/>
        <n v="1984"/>
        <n v="1983"/>
        <n v="1982"/>
        <n v="1981"/>
        <n v="1979"/>
        <n v="1978"/>
      </sharedItems>
    </cacheField>
    <cacheField name="month" numFmtId="0">
      <sharedItems containsSemiMixedTypes="0" containsString="0" containsNumber="1" containsInteger="1" minValue="2" maxValue="12" count="10">
        <n v="12"/>
        <n v="8"/>
        <n v="7"/>
        <n v="4"/>
        <n v="11"/>
        <n v="10"/>
        <n v="6"/>
        <n v="9"/>
        <n v="2"/>
        <n v="3"/>
      </sharedItems>
      <fieldGroup base="5">
        <rangePr autoStart="0" startNum="1" endNum="12" groupInterval="3"/>
        <groupItems count="6">
          <s v="&lt;1"/>
          <s v="1-3"/>
          <s v="4-6"/>
          <s v="7-9"/>
          <s v="10-12"/>
          <s v="&gt;13"/>
        </groupItems>
      </fieldGroup>
    </cacheField>
    <cacheField name="last day of year" numFmtId="14">
      <sharedItems containsSemiMixedTypes="0" containsNonDate="0" containsDate="1" containsString="0" minDate="1978-12-31T00:00:00" maxDate="2010-01-01T00:00:00"/>
    </cacheField>
    <cacheField name="days left until end of year" numFmtId="0">
      <sharedItems containsSemiMixedTypes="0" containsString="0" containsNumber="1" containsInteger="1" minValue="4" maxValue="312"/>
    </cacheField>
    <cacheField name="prestige factor" numFmtId="2">
      <sharedItems containsSemiMixedTypes="0" containsString="0" containsNumber="1" minValue="1.4520547945205475" maxValue="9.89041095890410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s v="Fast Five"/>
    <d v="2011-04-29T00:00:00"/>
    <n v="7.7"/>
    <m/>
    <x v="0"/>
    <x v="0"/>
    <d v="2011-12-31T00:00:00"/>
    <n v="246"/>
    <n v="3.2602739726027394"/>
  </r>
  <r>
    <s v="Fast &amp; Furious"/>
    <d v="2009-04-03T00:00:00"/>
    <n v="6.4"/>
    <m/>
    <x v="1"/>
    <x v="0"/>
    <d v="2009-12-31T00:00:00"/>
    <n v="272"/>
    <n v="2.5479452054794516"/>
  </r>
  <r>
    <s v="Babylon A.D."/>
    <d v="2008-08-29T00:00:00"/>
    <n v="5.3"/>
    <m/>
    <x v="2"/>
    <x v="1"/>
    <d v="2008-12-31T00:00:00"/>
    <n v="124"/>
    <n v="6.6027397260273979"/>
  </r>
  <r>
    <s v="The Fast and the Furious: Tokyo Drift"/>
    <d v="2006-06-16T00:00:00"/>
    <n v="5.6"/>
    <m/>
    <x v="3"/>
    <x v="2"/>
    <d v="2006-12-31T00:00:00"/>
    <n v="198"/>
    <n v="4.5753424657534243"/>
  </r>
  <r>
    <s v="Find Me Guilty"/>
    <d v="2006-03-17T00:00:00"/>
    <n v="7"/>
    <m/>
    <x v="3"/>
    <x v="3"/>
    <d v="2006-12-31T00:00:00"/>
    <n v="289"/>
    <n v="2.0821917808219181"/>
  </r>
  <r>
    <s v="The Pacifier"/>
    <d v="2005-03-04T00:00:00"/>
    <n v="5.2"/>
    <m/>
    <x v="4"/>
    <x v="3"/>
    <d v="2005-12-31T00:00:00"/>
    <n v="302"/>
    <n v="1.7260273972602735"/>
  </r>
  <r>
    <s v="The Chronicles of Riddick"/>
    <d v="2004-06-11T00:00:00"/>
    <n v="6.4"/>
    <m/>
    <x v="5"/>
    <x v="2"/>
    <d v="2004-12-31T00:00:00"/>
    <n v="203"/>
    <n v="4.4383561643835616"/>
  </r>
  <r>
    <s v="A Man Apart"/>
    <d v="2003-04-04T00:00:00"/>
    <n v="5.8"/>
    <m/>
    <x v="6"/>
    <x v="0"/>
    <d v="2003-12-31T00:00:00"/>
    <n v="271"/>
    <n v="2.5753424657534252"/>
  </r>
  <r>
    <s v="xXx"/>
    <d v="2002-08-09T00:00:00"/>
    <n v="5.6"/>
    <m/>
    <x v="7"/>
    <x v="1"/>
    <d v="2002-12-31T00:00:00"/>
    <n v="144"/>
    <n v="6.0547945205479454"/>
  </r>
  <r>
    <s v="Knockaround Guys"/>
    <d v="2002-10-11T00:00:00"/>
    <n v="6"/>
    <m/>
    <x v="7"/>
    <x v="4"/>
    <d v="2002-12-31T00:00:00"/>
    <n v="81"/>
    <n v="7.7808219178082192"/>
  </r>
  <r>
    <s v="The Fast and the Furious"/>
    <d v="2001-06-22T00:00:00"/>
    <n v="6.1"/>
    <m/>
    <x v="8"/>
    <x v="2"/>
    <d v="2001-12-31T00:00:00"/>
    <n v="192"/>
    <n v="4.7397260273972606"/>
  </r>
  <r>
    <s v="Pitch Black"/>
    <d v="2000-02-18T00:00:00"/>
    <n v="7"/>
    <m/>
    <x v="9"/>
    <x v="5"/>
    <d v="2000-12-31T00:00:00"/>
    <n v="317"/>
    <n v="1.3150684931506851"/>
  </r>
  <r>
    <s v="Boiler Room"/>
    <d v="2000-02-18T00:00:00"/>
    <n v="6.9"/>
    <m/>
    <x v="9"/>
    <x v="5"/>
    <d v="2000-12-31T00:00:00"/>
    <n v="317"/>
    <n v="1.31506849315068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">
  <r>
    <s v="It's Complicated"/>
    <d v="2009-12-25T00:00:00"/>
    <n v="6.6"/>
    <m/>
    <x v="0"/>
    <x v="0"/>
    <d v="2009-12-31T00:00:00"/>
    <n v="6"/>
    <n v="9.8356164383561637"/>
  </r>
  <r>
    <s v="Julie and Julia"/>
    <d v="2009-08-07T00:00:00"/>
    <n v="7.1"/>
    <s v="y"/>
    <x v="0"/>
    <x v="1"/>
    <d v="2009-12-31T00:00:00"/>
    <n v="146"/>
    <n v="6"/>
  </r>
  <r>
    <s v="Doubt"/>
    <d v="2008-12-25T00:00:00"/>
    <n v="7.7"/>
    <s v="y"/>
    <x v="1"/>
    <x v="0"/>
    <d v="2008-12-31T00:00:00"/>
    <n v="6"/>
    <n v="9.8356164383561637"/>
  </r>
  <r>
    <s v="Mamma Mia!"/>
    <d v="2008-07-18T00:00:00"/>
    <n v="6.4"/>
    <m/>
    <x v="1"/>
    <x v="2"/>
    <d v="2008-12-31T00:00:00"/>
    <n v="166"/>
    <n v="5.4520547945205475"/>
  </r>
  <r>
    <s v="Dark Matter"/>
    <d v="2008-04-11T00:00:00"/>
    <n v="6.1"/>
    <m/>
    <x v="1"/>
    <x v="3"/>
    <d v="2008-12-31T00:00:00"/>
    <n v="264"/>
    <n v="2.7671232876712324"/>
  </r>
  <r>
    <s v="Lions for Lambs"/>
    <d v="2007-11-09T00:00:00"/>
    <n v="6.2"/>
    <m/>
    <x v="2"/>
    <x v="4"/>
    <d v="2007-12-31T00:00:00"/>
    <n v="52"/>
    <n v="8.5753424657534243"/>
  </r>
  <r>
    <s v="Rendition"/>
    <d v="2007-10-19T00:00:00"/>
    <n v="6.9"/>
    <m/>
    <x v="2"/>
    <x v="5"/>
    <d v="2007-12-31T00:00:00"/>
    <n v="73"/>
    <n v="8"/>
  </r>
  <r>
    <s v="Evening"/>
    <d v="2007-06-29T00:00:00"/>
    <n v="6.4"/>
    <m/>
    <x v="2"/>
    <x v="6"/>
    <d v="2007-12-31T00:00:00"/>
    <n v="185"/>
    <n v="4.9315068493150687"/>
  </r>
  <r>
    <s v="The Devil Wears Prada"/>
    <d v="2006-06-30T00:00:00"/>
    <n v="6.7"/>
    <s v="y"/>
    <x v="3"/>
    <x v="6"/>
    <d v="2006-12-31T00:00:00"/>
    <n v="184"/>
    <n v="4.9589041095890405"/>
  </r>
  <r>
    <s v="A Prarie Home Companion"/>
    <d v="2006-06-09T00:00:00"/>
    <n v="6.9"/>
    <m/>
    <x v="3"/>
    <x v="6"/>
    <d v="2006-12-31T00:00:00"/>
    <n v="205"/>
    <n v="4.3835616438356162"/>
  </r>
  <r>
    <s v="Prime"/>
    <d v="2005-10-28T00:00:00"/>
    <n v="6.3"/>
    <m/>
    <x v="4"/>
    <x v="5"/>
    <d v="2005-12-31T00:00:00"/>
    <n v="64"/>
    <n v="8.2465753424657535"/>
  </r>
  <r>
    <s v="Lemony Snicket's A Series of Unfortunate Events "/>
    <d v="2004-12-17T00:00:00"/>
    <n v="6.9"/>
    <m/>
    <x v="5"/>
    <x v="0"/>
    <d v="2004-12-31T00:00:00"/>
    <n v="14"/>
    <n v="9.6164383561643838"/>
  </r>
  <r>
    <s v="The Manchurian Candidate"/>
    <d v="2004-07-30T00:00:00"/>
    <n v="6.7"/>
    <m/>
    <x v="5"/>
    <x v="2"/>
    <d v="2004-12-31T00:00:00"/>
    <n v="154"/>
    <n v="5.7808219178082183"/>
  </r>
  <r>
    <s v="The Hours"/>
    <d v="2002-12-27T00:00:00"/>
    <n v="7.6"/>
    <m/>
    <x v="6"/>
    <x v="0"/>
    <d v="2002-12-31T00:00:00"/>
    <n v="4"/>
    <n v="9.8904109589041092"/>
  </r>
  <r>
    <s v="Adaptation."/>
    <d v="2002-12-06T00:00:00"/>
    <n v="7.8"/>
    <s v="y"/>
    <x v="6"/>
    <x v="0"/>
    <d v="2002-12-31T00:00:00"/>
    <n v="25"/>
    <n v="9.3150684931506849"/>
  </r>
  <r>
    <s v="Music of the Heart"/>
    <d v="1999-10-29T00:00:00"/>
    <n v="6.5"/>
    <s v="y"/>
    <x v="7"/>
    <x v="5"/>
    <d v="1999-12-31T00:00:00"/>
    <n v="63"/>
    <n v="8.2739726027397253"/>
  </r>
  <r>
    <s v="Dancing at Lughnasa"/>
    <d v="1998-11-13T00:00:00"/>
    <n v="6.2"/>
    <m/>
    <x v="8"/>
    <x v="4"/>
    <d v="1998-12-31T00:00:00"/>
    <n v="48"/>
    <n v="8.6849315068493151"/>
  </r>
  <r>
    <s v="One True Thing"/>
    <d v="1998-09-18T00:00:00"/>
    <n v="6.9"/>
    <s v="y"/>
    <x v="8"/>
    <x v="7"/>
    <d v="1998-12-31T00:00:00"/>
    <n v="104"/>
    <n v="7.1506849315068504"/>
  </r>
  <r>
    <s v="Marvin's Room"/>
    <d v="1996-12-18T00:00:00"/>
    <n v="6.6"/>
    <m/>
    <x v="9"/>
    <x v="0"/>
    <d v="1996-12-31T00:00:00"/>
    <n v="13"/>
    <n v="9.6438356164383556"/>
  </r>
  <r>
    <s v="Before and After"/>
    <d v="1996-02-23T00:00:00"/>
    <n v="6"/>
    <m/>
    <x v="9"/>
    <x v="8"/>
    <d v="1996-12-31T00:00:00"/>
    <n v="312"/>
    <n v="1.4520547945205475"/>
  </r>
  <r>
    <s v="The Bridges of Madison County"/>
    <d v="1995-06-02T00:00:00"/>
    <n v="7.3"/>
    <s v="y"/>
    <x v="10"/>
    <x v="6"/>
    <d v="1995-12-31T00:00:00"/>
    <n v="212"/>
    <n v="4.191780821917809"/>
  </r>
  <r>
    <s v="The River Wild"/>
    <d v="1994-09-30T00:00:00"/>
    <n v="6.2"/>
    <m/>
    <x v="11"/>
    <x v="7"/>
    <d v="1994-12-31T00:00:00"/>
    <n v="92"/>
    <n v="7.4794520547945194"/>
  </r>
  <r>
    <s v="The House of the Spirits"/>
    <d v="1994-04-01T00:00:00"/>
    <n v="6.5"/>
    <m/>
    <x v="11"/>
    <x v="3"/>
    <d v="1994-12-31T00:00:00"/>
    <n v="274"/>
    <n v="2.4931506849315066"/>
  </r>
  <r>
    <s v="Death Becomes Her"/>
    <d v="1992-07-31T00:00:00"/>
    <n v="6.1"/>
    <m/>
    <x v="12"/>
    <x v="2"/>
    <d v="1992-12-31T00:00:00"/>
    <n v="153"/>
    <n v="5.8082191780821919"/>
  </r>
  <r>
    <s v="Defending Your Life"/>
    <d v="1991-03-22T00:00:00"/>
    <n v="7.1"/>
    <m/>
    <x v="13"/>
    <x v="9"/>
    <d v="1991-12-31T00:00:00"/>
    <n v="284"/>
    <n v="2.2191780821917808"/>
  </r>
  <r>
    <s v="Postcards from the Edge"/>
    <d v="1990-09-12T00:00:00"/>
    <n v="6.5"/>
    <s v="y"/>
    <x v="14"/>
    <x v="7"/>
    <d v="1990-12-31T00:00:00"/>
    <n v="110"/>
    <n v="6.9863013698630141"/>
  </r>
  <r>
    <s v="She-Devil"/>
    <d v="1989-12-08T00:00:00"/>
    <n v="4.8"/>
    <m/>
    <x v="15"/>
    <x v="0"/>
    <d v="1989-12-31T00:00:00"/>
    <n v="23"/>
    <n v="9.3698630136986303"/>
  </r>
  <r>
    <s v="A Cry in the Dark"/>
    <d v="1988-11-11T00:00:00"/>
    <n v="6.9"/>
    <s v="y"/>
    <x v="16"/>
    <x v="4"/>
    <d v="1988-12-31T00:00:00"/>
    <n v="50"/>
    <n v="8.6301369863013697"/>
  </r>
  <r>
    <s v="Ironweed"/>
    <d v="1987-12-18T00:00:00"/>
    <n v="6.7"/>
    <s v="y"/>
    <x v="17"/>
    <x v="0"/>
    <d v="1987-12-31T00:00:00"/>
    <n v="13"/>
    <n v="9.6438356164383556"/>
  </r>
  <r>
    <s v="Heartburn"/>
    <d v="1986-07-25T00:00:00"/>
    <n v="5.8"/>
    <m/>
    <x v="18"/>
    <x v="2"/>
    <d v="1986-12-31T00:00:00"/>
    <n v="159"/>
    <n v="5.6438356164383565"/>
  </r>
  <r>
    <s v="Out of Africa"/>
    <d v="1985-12-18T00:00:00"/>
    <n v="7"/>
    <s v="y"/>
    <x v="19"/>
    <x v="0"/>
    <d v="1985-12-31T00:00:00"/>
    <n v="13"/>
    <n v="9.6438356164383556"/>
  </r>
  <r>
    <s v="Plenty"/>
    <d v="1985-09-20T00:00:00"/>
    <n v="6"/>
    <m/>
    <x v="19"/>
    <x v="7"/>
    <d v="1985-12-31T00:00:00"/>
    <n v="102"/>
    <n v="7.2054794520547949"/>
  </r>
  <r>
    <s v="Falling in Love"/>
    <d v="1984-11-21T00:00:00"/>
    <n v="6.2"/>
    <m/>
    <x v="20"/>
    <x v="4"/>
    <d v="1984-12-31T00:00:00"/>
    <n v="40"/>
    <n v="8.9041095890410951"/>
  </r>
  <r>
    <s v="Silkwood"/>
    <d v="1983-12-14T00:00:00"/>
    <n v="7.1"/>
    <s v="y"/>
    <x v="21"/>
    <x v="0"/>
    <d v="1983-12-31T00:00:00"/>
    <n v="17"/>
    <n v="9.5342465753424648"/>
  </r>
  <r>
    <s v="Sophie's Choice"/>
    <d v="1982-12-08T00:00:00"/>
    <n v="7.7"/>
    <s v="y"/>
    <x v="22"/>
    <x v="0"/>
    <d v="1982-12-31T00:00:00"/>
    <n v="23"/>
    <n v="9.3698630136986303"/>
  </r>
  <r>
    <s v="Still of the Night"/>
    <d v="1982-11-19T00:00:00"/>
    <n v="6.1"/>
    <m/>
    <x v="22"/>
    <x v="4"/>
    <d v="1982-12-31T00:00:00"/>
    <n v="42"/>
    <n v="8.8493150684931514"/>
  </r>
  <r>
    <s v="The French Lieutenant's Woman"/>
    <d v="1981-09-18T00:00:00"/>
    <n v="6.8"/>
    <s v="y"/>
    <x v="23"/>
    <x v="7"/>
    <d v="1981-12-31T00:00:00"/>
    <n v="104"/>
    <n v="7.1506849315068504"/>
  </r>
  <r>
    <s v="Kramver vs. Kramer"/>
    <d v="1979-12-19T00:00:00"/>
    <n v="7.7"/>
    <s v="y"/>
    <x v="24"/>
    <x v="0"/>
    <d v="1979-12-31T00:00:00"/>
    <n v="12"/>
    <n v="9.6712328767123292"/>
  </r>
  <r>
    <s v="The Seduction of Joe Tynan"/>
    <d v="1979-08-17T00:00:00"/>
    <n v="6.1"/>
    <m/>
    <x v="24"/>
    <x v="1"/>
    <d v="1979-12-31T00:00:00"/>
    <n v="136"/>
    <n v="6.2739726027397253"/>
  </r>
  <r>
    <s v="Manhattan"/>
    <d v="1979-04-25T00:00:00"/>
    <n v="8.1"/>
    <m/>
    <x v="24"/>
    <x v="3"/>
    <d v="1979-12-31T00:00:00"/>
    <n v="250"/>
    <n v="3.1506849315068495"/>
  </r>
  <r>
    <s v="The Deer Hunter"/>
    <d v="1978-12-08T00:00:00"/>
    <n v="8.1999999999999993"/>
    <s v="y"/>
    <x v="25"/>
    <x v="0"/>
    <d v="1978-12-31T00:00:00"/>
    <n v="23"/>
    <n v="9.36986301369863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19:B25" firstHeaderRow="2" firstDataRow="2" firstDataCol="1"/>
  <pivotFields count="9">
    <pivotField dataField="1" showAll="0"/>
    <pivotField numFmtId="164" showAll="0"/>
    <pivotField showAll="0"/>
    <pivotField showAll="0"/>
    <pivotField showAll="0"/>
    <pivotField axis="axisRow" showAll="0">
      <items count="7">
        <item x="0"/>
        <item n="Jan-Mar" x="1"/>
        <item n="Apr-Jun" x="2"/>
        <item n="Jul-Sep" x="3"/>
        <item n="Oct-Dec" x="4"/>
        <item x="5"/>
        <item t="default"/>
      </items>
    </pivotField>
    <pivotField numFmtId="14" showAll="0"/>
    <pivotField showAll="0"/>
    <pivotField numFmtId="2" showAll="0" defaultSubtotal="0"/>
  </pivotFields>
  <rowFields count="1">
    <field x="5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title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4:B62" firstHeaderRow="2" firstDataRow="2" firstDataCol="1"/>
  <pivotFields count="9">
    <pivotField showAll="0"/>
    <pivotField numFmtId="164" showAll="0"/>
    <pivotField showAll="0"/>
    <pivotField showAll="0"/>
    <pivotField axis="axisRow" showAll="0">
      <items count="27"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numFmtId="14" showAll="0"/>
    <pivotField showAll="0"/>
    <pivotField dataField="1" numFmtId="2" showAll="0" defaultSubtotal="0"/>
  </pivotFields>
  <rowFields count="1">
    <field x="4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Average of prestige factor" fld="8" subtotal="average" baseField="0" baseItem="0"/>
  </dataFields>
  <formats count="3">
    <format dxfId="3">
      <pivotArea outline="0" collapsedLevelsAreSubtotals="1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Row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9" firstHeaderRow="2" firstDataRow="2" firstDataCol="1"/>
  <pivotFields count="9">
    <pivotField showAll="0"/>
    <pivotField numFmtId="164" showAll="0"/>
    <pivotField showAll="0"/>
    <pivotField dataField="1"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14" showAll="0"/>
    <pivotField showAll="0"/>
    <pivotField numFmtId="2" showAll="0" defaultSubtotal="0"/>
  </pivotFields>
  <rowFields count="1">
    <field x="5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Academy Award acting nomination?" fld="3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7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9" firstHeaderRow="2" firstDataRow="2" firstDataCol="1"/>
  <pivotFields count="9">
    <pivotField dataField="1" showAll="0"/>
    <pivotField showAll="0"/>
    <pivotField showAll="0"/>
    <pivotField showAll="0"/>
    <pivotField showAll="0"/>
    <pivotField axis="axisRow" showAll="0">
      <items count="7">
        <item x="0"/>
        <item n="Jan-Mar" x="1"/>
        <item n="Apr-Jun" x="2"/>
        <item n="Jul-Sep" x="3"/>
        <item n="Oct-Dec" x="4"/>
        <item x="5"/>
        <item t="default"/>
      </items>
    </pivotField>
    <pivotField numFmtId="14" showAll="0"/>
    <pivotField showAll="0"/>
    <pivotField numFmtId="2" showAll="0" defaultSubtotal="0"/>
  </pivotFields>
  <rowFields count="1">
    <field x="5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title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9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13:B25" firstHeaderRow="2" firstDataRow="2" firstDataCol="1"/>
  <pivotFields count="9">
    <pivotField showAll="0"/>
    <pivotField showAll="0"/>
    <pivotField showAll="0"/>
    <pivotField showAll="0"/>
    <pivotField axis="axisRow" showAll="0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numFmtId="14" showAll="0"/>
    <pivotField showAll="0"/>
    <pivotField dataField="1" numFmtId="2" showAll="0" defaultSubtotal="0"/>
  </pivotFields>
  <rowFields count="1"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Average of prestige factor" fld="8" subtotal="average" baseField="0" baseItem="0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4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Relationship Id="rId2" Type="http://schemas.openxmlformats.org/officeDocument/2006/relationships/pivotTable" Target="../pivotTables/pivotTable5.xml"/><Relationship Id="rId3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2"/>
  <sheetViews>
    <sheetView tabSelected="1" topLeftCell="A24" workbookViewId="0">
      <selection activeCell="A5" sqref="A5:A8"/>
    </sheetView>
  </sheetViews>
  <sheetFormatPr baseColWidth="10" defaultRowHeight="15" x14ac:dyDescent="0"/>
  <cols>
    <col min="1" max="1" width="39" customWidth="1"/>
    <col min="2" max="2" width="5.33203125" customWidth="1"/>
    <col min="3" max="3" width="22.5" bestFit="1" customWidth="1"/>
    <col min="4" max="22" width="12.1640625" bestFit="1" customWidth="1"/>
  </cols>
  <sheetData>
    <row r="3" spans="1:2">
      <c r="A3" s="10" t="s">
        <v>52</v>
      </c>
    </row>
    <row r="4" spans="1:2">
      <c r="A4" s="10" t="s">
        <v>49</v>
      </c>
      <c r="B4" t="s">
        <v>51</v>
      </c>
    </row>
    <row r="5" spans="1:2">
      <c r="A5" s="11" t="s">
        <v>55</v>
      </c>
      <c r="B5" s="3"/>
    </row>
    <row r="6" spans="1:2">
      <c r="A6" s="11" t="s">
        <v>56</v>
      </c>
      <c r="B6" s="3">
        <v>2</v>
      </c>
    </row>
    <row r="7" spans="1:2">
      <c r="A7" s="11" t="s">
        <v>57</v>
      </c>
      <c r="B7" s="3">
        <v>4</v>
      </c>
    </row>
    <row r="8" spans="1:2">
      <c r="A8" s="11" t="s">
        <v>58</v>
      </c>
      <c r="B8" s="3">
        <v>10</v>
      </c>
    </row>
    <row r="9" spans="1:2">
      <c r="A9" s="11" t="s">
        <v>50</v>
      </c>
      <c r="B9" s="3">
        <v>16</v>
      </c>
    </row>
    <row r="19" spans="1:2">
      <c r="A19" s="10" t="s">
        <v>54</v>
      </c>
    </row>
    <row r="20" spans="1:2">
      <c r="A20" s="10" t="s">
        <v>49</v>
      </c>
      <c r="B20" t="s">
        <v>51</v>
      </c>
    </row>
    <row r="21" spans="1:2">
      <c r="A21" s="11" t="s">
        <v>75</v>
      </c>
      <c r="B21" s="3">
        <v>2</v>
      </c>
    </row>
    <row r="22" spans="1:2">
      <c r="A22" s="11" t="s">
        <v>76</v>
      </c>
      <c r="B22" s="3">
        <v>7</v>
      </c>
    </row>
    <row r="23" spans="1:2">
      <c r="A23" s="11" t="s">
        <v>77</v>
      </c>
      <c r="B23" s="3">
        <v>11</v>
      </c>
    </row>
    <row r="24" spans="1:2">
      <c r="A24" s="11" t="s">
        <v>78</v>
      </c>
      <c r="B24" s="3">
        <v>21</v>
      </c>
    </row>
    <row r="25" spans="1:2">
      <c r="A25" s="11" t="s">
        <v>50</v>
      </c>
      <c r="B25" s="3">
        <v>41</v>
      </c>
    </row>
    <row r="34" spans="1:2">
      <c r="A34" s="10" t="s">
        <v>80</v>
      </c>
    </row>
    <row r="35" spans="1:2">
      <c r="A35" s="10" t="s">
        <v>49</v>
      </c>
      <c r="B35" t="s">
        <v>51</v>
      </c>
    </row>
    <row r="36" spans="1:2">
      <c r="A36" s="14">
        <v>1978</v>
      </c>
      <c r="B36" s="4">
        <v>9.3698630136986303</v>
      </c>
    </row>
    <row r="37" spans="1:2">
      <c r="A37" s="14">
        <v>1979</v>
      </c>
      <c r="B37" s="4">
        <v>6.365296803652968</v>
      </c>
    </row>
    <row r="38" spans="1:2">
      <c r="A38" s="14">
        <v>1981</v>
      </c>
      <c r="B38" s="4">
        <v>7.1506849315068504</v>
      </c>
    </row>
    <row r="39" spans="1:2">
      <c r="A39" s="14">
        <v>1982</v>
      </c>
      <c r="B39" s="4">
        <v>9.1095890410958908</v>
      </c>
    </row>
    <row r="40" spans="1:2">
      <c r="A40" s="14">
        <v>1983</v>
      </c>
      <c r="B40" s="4">
        <v>9.5342465753424648</v>
      </c>
    </row>
    <row r="41" spans="1:2">
      <c r="A41" s="14">
        <v>1984</v>
      </c>
      <c r="B41" s="4">
        <v>8.9041095890410951</v>
      </c>
    </row>
    <row r="42" spans="1:2">
      <c r="A42" s="14">
        <v>1985</v>
      </c>
      <c r="B42" s="4">
        <v>8.4246575342465757</v>
      </c>
    </row>
    <row r="43" spans="1:2">
      <c r="A43" s="14">
        <v>1986</v>
      </c>
      <c r="B43" s="4">
        <v>5.6438356164383565</v>
      </c>
    </row>
    <row r="44" spans="1:2">
      <c r="A44" s="14">
        <v>1987</v>
      </c>
      <c r="B44" s="4">
        <v>9.6438356164383556</v>
      </c>
    </row>
    <row r="45" spans="1:2">
      <c r="A45" s="14">
        <v>1988</v>
      </c>
      <c r="B45" s="4">
        <v>8.6301369863013697</v>
      </c>
    </row>
    <row r="46" spans="1:2">
      <c r="A46" s="14">
        <v>1989</v>
      </c>
      <c r="B46" s="4">
        <v>9.3698630136986303</v>
      </c>
    </row>
    <row r="47" spans="1:2">
      <c r="A47" s="14">
        <v>1990</v>
      </c>
      <c r="B47" s="4">
        <v>6.9863013698630141</v>
      </c>
    </row>
    <row r="48" spans="1:2">
      <c r="A48" s="14">
        <v>1991</v>
      </c>
      <c r="B48" s="4">
        <v>2.2191780821917808</v>
      </c>
    </row>
    <row r="49" spans="1:2">
      <c r="A49" s="14">
        <v>1992</v>
      </c>
      <c r="B49" s="4">
        <v>5.8082191780821919</v>
      </c>
    </row>
    <row r="50" spans="1:2">
      <c r="A50" s="14">
        <v>1994</v>
      </c>
      <c r="B50" s="4">
        <v>4.9863013698630132</v>
      </c>
    </row>
    <row r="51" spans="1:2">
      <c r="A51" s="14">
        <v>1995</v>
      </c>
      <c r="B51" s="4">
        <v>4.191780821917809</v>
      </c>
    </row>
    <row r="52" spans="1:2">
      <c r="A52" s="14">
        <v>1996</v>
      </c>
      <c r="B52" s="4">
        <v>5.5479452054794516</v>
      </c>
    </row>
    <row r="53" spans="1:2">
      <c r="A53" s="14">
        <v>1998</v>
      </c>
      <c r="B53" s="4">
        <v>7.9178082191780828</v>
      </c>
    </row>
    <row r="54" spans="1:2">
      <c r="A54" s="14">
        <v>1999</v>
      </c>
      <c r="B54" s="4">
        <v>8.2739726027397253</v>
      </c>
    </row>
    <row r="55" spans="1:2">
      <c r="A55" s="14">
        <v>2002</v>
      </c>
      <c r="B55" s="4">
        <v>9.6027397260273979</v>
      </c>
    </row>
    <row r="56" spans="1:2">
      <c r="A56" s="14">
        <v>2004</v>
      </c>
      <c r="B56" s="4">
        <v>7.6986301369863011</v>
      </c>
    </row>
    <row r="57" spans="1:2">
      <c r="A57" s="14">
        <v>2005</v>
      </c>
      <c r="B57" s="4">
        <v>8.2465753424657535</v>
      </c>
    </row>
    <row r="58" spans="1:2">
      <c r="A58" s="14">
        <v>2006</v>
      </c>
      <c r="B58" s="4">
        <v>4.6712328767123283</v>
      </c>
    </row>
    <row r="59" spans="1:2">
      <c r="A59" s="14">
        <v>2007</v>
      </c>
      <c r="B59" s="4">
        <v>7.1689497716894977</v>
      </c>
    </row>
    <row r="60" spans="1:2">
      <c r="A60" s="14">
        <v>2008</v>
      </c>
      <c r="B60" s="4">
        <v>6.0182648401826482</v>
      </c>
    </row>
    <row r="61" spans="1:2">
      <c r="A61" s="14">
        <v>2009</v>
      </c>
      <c r="B61" s="4">
        <v>7.9178082191780819</v>
      </c>
    </row>
    <row r="62" spans="1:2">
      <c r="A62" s="14" t="s">
        <v>50</v>
      </c>
      <c r="B62" s="4">
        <v>7.1800868693618423</v>
      </c>
    </row>
  </sheetData>
  <pageMargins left="0.75" right="0.75" top="1" bottom="1" header="0.5" footer="0.5"/>
  <pageSetup orientation="portrait" horizontalDpi="4294967292" verticalDpi="4294967292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3" sqref="F3"/>
    </sheetView>
  </sheetViews>
  <sheetFormatPr baseColWidth="10" defaultRowHeight="15" x14ac:dyDescent="0"/>
  <cols>
    <col min="1" max="1" width="22.83203125" bestFit="1" customWidth="1"/>
    <col min="2" max="2" width="10.83203125" style="2"/>
    <col min="4" max="4" width="18.33203125" customWidth="1"/>
    <col min="5" max="5" width="7.6640625" bestFit="1" customWidth="1"/>
    <col min="6" max="6" width="9.5" bestFit="1" customWidth="1"/>
    <col min="7" max="7" width="16.1640625" style="1" customWidth="1"/>
    <col min="8" max="8" width="22" bestFit="1" customWidth="1"/>
    <col min="9" max="9" width="16.1640625" style="4" bestFit="1" customWidth="1"/>
  </cols>
  <sheetData>
    <row r="1" spans="1:9" s="5" customFormat="1" ht="30">
      <c r="A1" s="5" t="s">
        <v>0</v>
      </c>
      <c r="B1" s="6" t="s">
        <v>1</v>
      </c>
      <c r="C1" s="5" t="s">
        <v>2</v>
      </c>
      <c r="D1" s="9" t="s">
        <v>4</v>
      </c>
      <c r="E1" s="5" t="s">
        <v>48</v>
      </c>
      <c r="F1" s="5" t="s">
        <v>53</v>
      </c>
      <c r="G1" s="7" t="s">
        <v>47</v>
      </c>
      <c r="H1" s="5" t="s">
        <v>46</v>
      </c>
      <c r="I1" s="8" t="s">
        <v>79</v>
      </c>
    </row>
    <row r="2" spans="1:9">
      <c r="A2" t="s">
        <v>3</v>
      </c>
      <c r="B2" s="2">
        <v>40172</v>
      </c>
      <c r="C2">
        <v>6.6</v>
      </c>
      <c r="E2">
        <f>YEAR(B2)</f>
        <v>2009</v>
      </c>
      <c r="F2">
        <f>MONTH(B2)</f>
        <v>12</v>
      </c>
      <c r="G2" s="1">
        <f>DATEVALUE(CONCATENATE("12/31/",E2))</f>
        <v>40178</v>
      </c>
      <c r="H2">
        <f>G2-B2</f>
        <v>6</v>
      </c>
      <c r="I2" s="4">
        <f>(1-(H2/365))*10</f>
        <v>9.8356164383561637</v>
      </c>
    </row>
    <row r="3" spans="1:9">
      <c r="A3" t="s">
        <v>5</v>
      </c>
      <c r="B3" s="2">
        <v>40032</v>
      </c>
      <c r="C3">
        <v>7.1</v>
      </c>
      <c r="D3" t="s">
        <v>6</v>
      </c>
      <c r="E3">
        <f t="shared" ref="E3:E42" si="0">YEAR(B3)</f>
        <v>2009</v>
      </c>
      <c r="F3">
        <f t="shared" ref="F3:F42" si="1">MONTH(B3)</f>
        <v>8</v>
      </c>
      <c r="G3" s="1">
        <f t="shared" ref="G3:G42" si="2">DATEVALUE(CONCATENATE("12/31/",E3))</f>
        <v>40178</v>
      </c>
      <c r="H3">
        <f t="shared" ref="H3:H42" si="3">G3-B3</f>
        <v>146</v>
      </c>
      <c r="I3" s="4">
        <f t="shared" ref="I3:I42" si="4">(1-(H3/365))*10</f>
        <v>6</v>
      </c>
    </row>
    <row r="4" spans="1:9">
      <c r="A4" t="s">
        <v>7</v>
      </c>
      <c r="B4" s="2">
        <v>39807</v>
      </c>
      <c r="C4">
        <v>7.7</v>
      </c>
      <c r="D4" t="s">
        <v>6</v>
      </c>
      <c r="E4">
        <f t="shared" si="0"/>
        <v>2008</v>
      </c>
      <c r="F4">
        <f t="shared" si="1"/>
        <v>12</v>
      </c>
      <c r="G4" s="1">
        <f t="shared" si="2"/>
        <v>39813</v>
      </c>
      <c r="H4">
        <f t="shared" si="3"/>
        <v>6</v>
      </c>
      <c r="I4" s="4">
        <f t="shared" si="4"/>
        <v>9.8356164383561637</v>
      </c>
    </row>
    <row r="5" spans="1:9">
      <c r="A5" t="s">
        <v>8</v>
      </c>
      <c r="B5" s="2">
        <v>39647</v>
      </c>
      <c r="C5">
        <v>6.4</v>
      </c>
      <c r="E5">
        <f t="shared" si="0"/>
        <v>2008</v>
      </c>
      <c r="F5">
        <f t="shared" si="1"/>
        <v>7</v>
      </c>
      <c r="G5" s="1">
        <f t="shared" si="2"/>
        <v>39813</v>
      </c>
      <c r="H5">
        <f t="shared" si="3"/>
        <v>166</v>
      </c>
      <c r="I5" s="4">
        <f t="shared" si="4"/>
        <v>5.4520547945205475</v>
      </c>
    </row>
    <row r="6" spans="1:9">
      <c r="A6" t="s">
        <v>12</v>
      </c>
      <c r="B6" s="2">
        <v>39549</v>
      </c>
      <c r="C6">
        <v>6.1</v>
      </c>
      <c r="E6">
        <f t="shared" si="0"/>
        <v>2008</v>
      </c>
      <c r="F6">
        <f t="shared" si="1"/>
        <v>4</v>
      </c>
      <c r="G6" s="1">
        <f t="shared" si="2"/>
        <v>39813</v>
      </c>
      <c r="H6">
        <f t="shared" si="3"/>
        <v>264</v>
      </c>
      <c r="I6" s="4">
        <f t="shared" si="4"/>
        <v>2.7671232876712324</v>
      </c>
    </row>
    <row r="7" spans="1:9">
      <c r="A7" t="s">
        <v>9</v>
      </c>
      <c r="B7" s="2">
        <v>39395</v>
      </c>
      <c r="C7">
        <v>6.2</v>
      </c>
      <c r="E7">
        <f t="shared" si="0"/>
        <v>2007</v>
      </c>
      <c r="F7">
        <f t="shared" si="1"/>
        <v>11</v>
      </c>
      <c r="G7" s="1">
        <f t="shared" si="2"/>
        <v>39447</v>
      </c>
      <c r="H7">
        <f t="shared" si="3"/>
        <v>52</v>
      </c>
      <c r="I7" s="4">
        <f t="shared" si="4"/>
        <v>8.5753424657534243</v>
      </c>
    </row>
    <row r="8" spans="1:9">
      <c r="A8" t="s">
        <v>10</v>
      </c>
      <c r="B8" s="2">
        <v>39374</v>
      </c>
      <c r="C8">
        <v>6.9</v>
      </c>
      <c r="E8">
        <f t="shared" si="0"/>
        <v>2007</v>
      </c>
      <c r="F8">
        <f t="shared" si="1"/>
        <v>10</v>
      </c>
      <c r="G8" s="1">
        <f t="shared" si="2"/>
        <v>39447</v>
      </c>
      <c r="H8">
        <f t="shared" si="3"/>
        <v>73</v>
      </c>
      <c r="I8" s="4">
        <f t="shared" si="4"/>
        <v>8</v>
      </c>
    </row>
    <row r="9" spans="1:9">
      <c r="A9" t="s">
        <v>11</v>
      </c>
      <c r="B9" s="2">
        <v>39262</v>
      </c>
      <c r="C9">
        <v>6.4</v>
      </c>
      <c r="E9">
        <f t="shared" si="0"/>
        <v>2007</v>
      </c>
      <c r="F9">
        <f t="shared" si="1"/>
        <v>6</v>
      </c>
      <c r="G9" s="1">
        <f t="shared" si="2"/>
        <v>39447</v>
      </c>
      <c r="H9">
        <f t="shared" si="3"/>
        <v>185</v>
      </c>
      <c r="I9" s="4">
        <f t="shared" si="4"/>
        <v>4.9315068493150687</v>
      </c>
    </row>
    <row r="10" spans="1:9">
      <c r="A10" t="s">
        <v>13</v>
      </c>
      <c r="B10" s="2">
        <v>38898</v>
      </c>
      <c r="C10">
        <v>6.7</v>
      </c>
      <c r="D10" t="s">
        <v>6</v>
      </c>
      <c r="E10">
        <f t="shared" si="0"/>
        <v>2006</v>
      </c>
      <c r="F10">
        <f t="shared" si="1"/>
        <v>6</v>
      </c>
      <c r="G10" s="1">
        <f t="shared" si="2"/>
        <v>39082</v>
      </c>
      <c r="H10">
        <f t="shared" si="3"/>
        <v>184</v>
      </c>
      <c r="I10" s="4">
        <f t="shared" si="4"/>
        <v>4.9589041095890405</v>
      </c>
    </row>
    <row r="11" spans="1:9">
      <c r="A11" t="s">
        <v>14</v>
      </c>
      <c r="B11" s="2">
        <v>38877</v>
      </c>
      <c r="C11">
        <v>6.9</v>
      </c>
      <c r="E11">
        <f t="shared" si="0"/>
        <v>2006</v>
      </c>
      <c r="F11">
        <f t="shared" si="1"/>
        <v>6</v>
      </c>
      <c r="G11" s="1">
        <f t="shared" si="2"/>
        <v>39082</v>
      </c>
      <c r="H11">
        <f t="shared" si="3"/>
        <v>205</v>
      </c>
      <c r="I11" s="4">
        <f t="shared" si="4"/>
        <v>4.3835616438356162</v>
      </c>
    </row>
    <row r="12" spans="1:9">
      <c r="A12" t="s">
        <v>15</v>
      </c>
      <c r="B12" s="2">
        <v>38653</v>
      </c>
      <c r="C12">
        <v>6.3</v>
      </c>
      <c r="E12">
        <f t="shared" si="0"/>
        <v>2005</v>
      </c>
      <c r="F12">
        <f t="shared" si="1"/>
        <v>10</v>
      </c>
      <c r="G12" s="1">
        <f t="shared" si="2"/>
        <v>38717</v>
      </c>
      <c r="H12">
        <f t="shared" si="3"/>
        <v>64</v>
      </c>
      <c r="I12" s="4">
        <f t="shared" si="4"/>
        <v>8.2465753424657535</v>
      </c>
    </row>
    <row r="13" spans="1:9">
      <c r="A13" t="s">
        <v>16</v>
      </c>
      <c r="B13" s="2">
        <v>38338</v>
      </c>
      <c r="C13">
        <v>6.9</v>
      </c>
      <c r="E13">
        <f t="shared" si="0"/>
        <v>2004</v>
      </c>
      <c r="F13">
        <f t="shared" si="1"/>
        <v>12</v>
      </c>
      <c r="G13" s="1">
        <f t="shared" si="2"/>
        <v>38352</v>
      </c>
      <c r="H13">
        <f t="shared" si="3"/>
        <v>14</v>
      </c>
      <c r="I13" s="4">
        <f t="shared" si="4"/>
        <v>9.6164383561643838</v>
      </c>
    </row>
    <row r="14" spans="1:9">
      <c r="A14" t="s">
        <v>17</v>
      </c>
      <c r="B14" s="2">
        <v>38198</v>
      </c>
      <c r="C14">
        <v>6.7</v>
      </c>
      <c r="E14">
        <f t="shared" si="0"/>
        <v>2004</v>
      </c>
      <c r="F14">
        <f t="shared" si="1"/>
        <v>7</v>
      </c>
      <c r="G14" s="1">
        <f t="shared" si="2"/>
        <v>38352</v>
      </c>
      <c r="H14">
        <f t="shared" si="3"/>
        <v>154</v>
      </c>
      <c r="I14" s="4">
        <f t="shared" si="4"/>
        <v>5.7808219178082183</v>
      </c>
    </row>
    <row r="15" spans="1:9">
      <c r="A15" t="s">
        <v>18</v>
      </c>
      <c r="B15" s="2">
        <v>37617</v>
      </c>
      <c r="C15">
        <v>7.6</v>
      </c>
      <c r="E15">
        <f t="shared" si="0"/>
        <v>2002</v>
      </c>
      <c r="F15">
        <f t="shared" si="1"/>
        <v>12</v>
      </c>
      <c r="G15" s="1">
        <f t="shared" si="2"/>
        <v>37621</v>
      </c>
      <c r="H15">
        <f t="shared" si="3"/>
        <v>4</v>
      </c>
      <c r="I15" s="4">
        <f t="shared" si="4"/>
        <v>9.8904109589041092</v>
      </c>
    </row>
    <row r="16" spans="1:9">
      <c r="A16" t="s">
        <v>19</v>
      </c>
      <c r="B16" s="2">
        <v>37596</v>
      </c>
      <c r="C16">
        <v>7.8</v>
      </c>
      <c r="D16" t="s">
        <v>6</v>
      </c>
      <c r="E16">
        <f t="shared" si="0"/>
        <v>2002</v>
      </c>
      <c r="F16">
        <f t="shared" si="1"/>
        <v>12</v>
      </c>
      <c r="G16" s="1">
        <f t="shared" si="2"/>
        <v>37621</v>
      </c>
      <c r="H16">
        <f t="shared" si="3"/>
        <v>25</v>
      </c>
      <c r="I16" s="4">
        <f t="shared" si="4"/>
        <v>9.3150684931506849</v>
      </c>
    </row>
    <row r="17" spans="1:9">
      <c r="A17" t="s">
        <v>20</v>
      </c>
      <c r="B17" s="2">
        <v>36462</v>
      </c>
      <c r="C17">
        <v>6.5</v>
      </c>
      <c r="D17" t="s">
        <v>6</v>
      </c>
      <c r="E17">
        <f t="shared" si="0"/>
        <v>1999</v>
      </c>
      <c r="F17">
        <f t="shared" si="1"/>
        <v>10</v>
      </c>
      <c r="G17" s="1">
        <f t="shared" si="2"/>
        <v>36525</v>
      </c>
      <c r="H17">
        <f t="shared" si="3"/>
        <v>63</v>
      </c>
      <c r="I17" s="4">
        <f t="shared" si="4"/>
        <v>8.2739726027397253</v>
      </c>
    </row>
    <row r="18" spans="1:9">
      <c r="A18" t="s">
        <v>22</v>
      </c>
      <c r="B18" s="2">
        <v>36112</v>
      </c>
      <c r="C18">
        <v>6.2</v>
      </c>
      <c r="E18">
        <f t="shared" si="0"/>
        <v>1998</v>
      </c>
      <c r="F18">
        <f t="shared" si="1"/>
        <v>11</v>
      </c>
      <c r="G18" s="1">
        <f t="shared" si="2"/>
        <v>36160</v>
      </c>
      <c r="H18">
        <f t="shared" si="3"/>
        <v>48</v>
      </c>
      <c r="I18" s="4">
        <f t="shared" si="4"/>
        <v>8.6849315068493151</v>
      </c>
    </row>
    <row r="19" spans="1:9">
      <c r="A19" t="s">
        <v>21</v>
      </c>
      <c r="B19" s="2">
        <v>36056</v>
      </c>
      <c r="C19">
        <v>6.9</v>
      </c>
      <c r="D19" t="s">
        <v>6</v>
      </c>
      <c r="E19">
        <f t="shared" si="0"/>
        <v>1998</v>
      </c>
      <c r="F19">
        <f t="shared" si="1"/>
        <v>9</v>
      </c>
      <c r="G19" s="1">
        <f t="shared" si="2"/>
        <v>36160</v>
      </c>
      <c r="H19">
        <f t="shared" si="3"/>
        <v>104</v>
      </c>
      <c r="I19" s="4">
        <f t="shared" si="4"/>
        <v>7.1506849315068504</v>
      </c>
    </row>
    <row r="20" spans="1:9">
      <c r="A20" t="s">
        <v>23</v>
      </c>
      <c r="B20" s="2">
        <v>35417</v>
      </c>
      <c r="C20">
        <v>6.6</v>
      </c>
      <c r="E20">
        <f t="shared" si="0"/>
        <v>1996</v>
      </c>
      <c r="F20">
        <f t="shared" si="1"/>
        <v>12</v>
      </c>
      <c r="G20" s="1">
        <f t="shared" si="2"/>
        <v>35430</v>
      </c>
      <c r="H20">
        <f t="shared" si="3"/>
        <v>13</v>
      </c>
      <c r="I20" s="4">
        <f t="shared" si="4"/>
        <v>9.6438356164383556</v>
      </c>
    </row>
    <row r="21" spans="1:9">
      <c r="A21" t="s">
        <v>24</v>
      </c>
      <c r="B21" s="2">
        <v>35118</v>
      </c>
      <c r="C21">
        <v>6</v>
      </c>
      <c r="E21">
        <f t="shared" si="0"/>
        <v>1996</v>
      </c>
      <c r="F21">
        <f t="shared" si="1"/>
        <v>2</v>
      </c>
      <c r="G21" s="1">
        <f t="shared" si="2"/>
        <v>35430</v>
      </c>
      <c r="H21">
        <f t="shared" si="3"/>
        <v>312</v>
      </c>
      <c r="I21" s="4">
        <f t="shared" si="4"/>
        <v>1.4520547945205475</v>
      </c>
    </row>
    <row r="22" spans="1:9">
      <c r="A22" t="s">
        <v>25</v>
      </c>
      <c r="B22" s="2">
        <v>34852</v>
      </c>
      <c r="C22">
        <v>7.3</v>
      </c>
      <c r="D22" t="s">
        <v>6</v>
      </c>
      <c r="E22">
        <f t="shared" si="0"/>
        <v>1995</v>
      </c>
      <c r="F22">
        <f t="shared" si="1"/>
        <v>6</v>
      </c>
      <c r="G22" s="1">
        <f t="shared" si="2"/>
        <v>35064</v>
      </c>
      <c r="H22">
        <f t="shared" si="3"/>
        <v>212</v>
      </c>
      <c r="I22" s="4">
        <f t="shared" si="4"/>
        <v>4.191780821917809</v>
      </c>
    </row>
    <row r="23" spans="1:9">
      <c r="A23" t="s">
        <v>26</v>
      </c>
      <c r="B23" s="2">
        <v>34607</v>
      </c>
      <c r="C23">
        <v>6.2</v>
      </c>
      <c r="E23">
        <f t="shared" si="0"/>
        <v>1994</v>
      </c>
      <c r="F23">
        <f t="shared" si="1"/>
        <v>9</v>
      </c>
      <c r="G23" s="1">
        <f t="shared" si="2"/>
        <v>34699</v>
      </c>
      <c r="H23">
        <f t="shared" si="3"/>
        <v>92</v>
      </c>
      <c r="I23" s="4">
        <f t="shared" si="4"/>
        <v>7.4794520547945194</v>
      </c>
    </row>
    <row r="24" spans="1:9">
      <c r="A24" t="s">
        <v>27</v>
      </c>
      <c r="B24" s="2">
        <v>34425</v>
      </c>
      <c r="C24">
        <v>6.5</v>
      </c>
      <c r="E24">
        <f t="shared" si="0"/>
        <v>1994</v>
      </c>
      <c r="F24">
        <f t="shared" si="1"/>
        <v>4</v>
      </c>
      <c r="G24" s="1">
        <f t="shared" si="2"/>
        <v>34699</v>
      </c>
      <c r="H24">
        <f t="shared" si="3"/>
        <v>274</v>
      </c>
      <c r="I24" s="4">
        <f t="shared" si="4"/>
        <v>2.4931506849315066</v>
      </c>
    </row>
    <row r="25" spans="1:9">
      <c r="A25" t="s">
        <v>28</v>
      </c>
      <c r="B25" s="2">
        <v>33816</v>
      </c>
      <c r="C25">
        <v>6.1</v>
      </c>
      <c r="E25">
        <f t="shared" si="0"/>
        <v>1992</v>
      </c>
      <c r="F25">
        <f t="shared" si="1"/>
        <v>7</v>
      </c>
      <c r="G25" s="1">
        <f t="shared" si="2"/>
        <v>33969</v>
      </c>
      <c r="H25">
        <f t="shared" si="3"/>
        <v>153</v>
      </c>
      <c r="I25" s="4">
        <f t="shared" si="4"/>
        <v>5.8082191780821919</v>
      </c>
    </row>
    <row r="26" spans="1:9">
      <c r="A26" t="s">
        <v>29</v>
      </c>
      <c r="B26" s="2">
        <v>33319</v>
      </c>
      <c r="C26">
        <v>7.1</v>
      </c>
      <c r="E26">
        <f t="shared" si="0"/>
        <v>1991</v>
      </c>
      <c r="F26">
        <f t="shared" si="1"/>
        <v>3</v>
      </c>
      <c r="G26" s="1">
        <f t="shared" si="2"/>
        <v>33603</v>
      </c>
      <c r="H26">
        <f t="shared" si="3"/>
        <v>284</v>
      </c>
      <c r="I26" s="4">
        <f t="shared" si="4"/>
        <v>2.2191780821917808</v>
      </c>
    </row>
    <row r="27" spans="1:9">
      <c r="A27" t="s">
        <v>30</v>
      </c>
      <c r="B27" s="2">
        <v>33128</v>
      </c>
      <c r="C27">
        <v>6.5</v>
      </c>
      <c r="D27" t="s">
        <v>6</v>
      </c>
      <c r="E27">
        <f t="shared" si="0"/>
        <v>1990</v>
      </c>
      <c r="F27">
        <f t="shared" si="1"/>
        <v>9</v>
      </c>
      <c r="G27" s="1">
        <f t="shared" si="2"/>
        <v>33238</v>
      </c>
      <c r="H27">
        <f t="shared" si="3"/>
        <v>110</v>
      </c>
      <c r="I27" s="4">
        <f t="shared" si="4"/>
        <v>6.9863013698630141</v>
      </c>
    </row>
    <row r="28" spans="1:9">
      <c r="A28" t="s">
        <v>31</v>
      </c>
      <c r="B28" s="2">
        <v>32850</v>
      </c>
      <c r="C28">
        <v>4.8</v>
      </c>
      <c r="E28">
        <f t="shared" si="0"/>
        <v>1989</v>
      </c>
      <c r="F28">
        <f t="shared" si="1"/>
        <v>12</v>
      </c>
      <c r="G28" s="1">
        <f t="shared" si="2"/>
        <v>32873</v>
      </c>
      <c r="H28">
        <f t="shared" si="3"/>
        <v>23</v>
      </c>
      <c r="I28" s="4">
        <f t="shared" si="4"/>
        <v>9.3698630136986303</v>
      </c>
    </row>
    <row r="29" spans="1:9">
      <c r="A29" t="s">
        <v>32</v>
      </c>
      <c r="B29" s="2">
        <v>32458</v>
      </c>
      <c r="C29">
        <v>6.9</v>
      </c>
      <c r="D29" t="s">
        <v>6</v>
      </c>
      <c r="E29">
        <f t="shared" si="0"/>
        <v>1988</v>
      </c>
      <c r="F29">
        <f t="shared" si="1"/>
        <v>11</v>
      </c>
      <c r="G29" s="1">
        <f t="shared" si="2"/>
        <v>32508</v>
      </c>
      <c r="H29">
        <f t="shared" si="3"/>
        <v>50</v>
      </c>
      <c r="I29" s="4">
        <f t="shared" si="4"/>
        <v>8.6301369863013697</v>
      </c>
    </row>
    <row r="30" spans="1:9">
      <c r="A30" t="s">
        <v>33</v>
      </c>
      <c r="B30" s="2">
        <v>32129</v>
      </c>
      <c r="C30">
        <v>6.7</v>
      </c>
      <c r="D30" t="s">
        <v>6</v>
      </c>
      <c r="E30">
        <f t="shared" si="0"/>
        <v>1987</v>
      </c>
      <c r="F30">
        <f t="shared" si="1"/>
        <v>12</v>
      </c>
      <c r="G30" s="1">
        <f t="shared" si="2"/>
        <v>32142</v>
      </c>
      <c r="H30">
        <f t="shared" si="3"/>
        <v>13</v>
      </c>
      <c r="I30" s="4">
        <f t="shared" si="4"/>
        <v>9.6438356164383556</v>
      </c>
    </row>
    <row r="31" spans="1:9">
      <c r="A31" t="s">
        <v>34</v>
      </c>
      <c r="B31" s="2">
        <v>31618</v>
      </c>
      <c r="C31">
        <v>5.8</v>
      </c>
      <c r="E31">
        <f t="shared" si="0"/>
        <v>1986</v>
      </c>
      <c r="F31">
        <f t="shared" si="1"/>
        <v>7</v>
      </c>
      <c r="G31" s="1">
        <f t="shared" si="2"/>
        <v>31777</v>
      </c>
      <c r="H31">
        <f t="shared" si="3"/>
        <v>159</v>
      </c>
      <c r="I31" s="4">
        <f t="shared" si="4"/>
        <v>5.6438356164383565</v>
      </c>
    </row>
    <row r="32" spans="1:9">
      <c r="A32" t="s">
        <v>35</v>
      </c>
      <c r="B32" s="2">
        <v>31399</v>
      </c>
      <c r="C32">
        <v>7</v>
      </c>
      <c r="D32" t="s">
        <v>6</v>
      </c>
      <c r="E32">
        <f t="shared" si="0"/>
        <v>1985</v>
      </c>
      <c r="F32">
        <f t="shared" si="1"/>
        <v>12</v>
      </c>
      <c r="G32" s="1">
        <f t="shared" si="2"/>
        <v>31412</v>
      </c>
      <c r="H32">
        <f t="shared" si="3"/>
        <v>13</v>
      </c>
      <c r="I32" s="4">
        <f t="shared" si="4"/>
        <v>9.6438356164383556</v>
      </c>
    </row>
    <row r="33" spans="1:9">
      <c r="A33" t="s">
        <v>36</v>
      </c>
      <c r="B33" s="2">
        <v>31310</v>
      </c>
      <c r="C33">
        <v>6</v>
      </c>
      <c r="E33">
        <f t="shared" si="0"/>
        <v>1985</v>
      </c>
      <c r="F33">
        <f t="shared" si="1"/>
        <v>9</v>
      </c>
      <c r="G33" s="1">
        <f t="shared" si="2"/>
        <v>31412</v>
      </c>
      <c r="H33">
        <f t="shared" si="3"/>
        <v>102</v>
      </c>
      <c r="I33" s="4">
        <f t="shared" si="4"/>
        <v>7.2054794520547949</v>
      </c>
    </row>
    <row r="34" spans="1:9">
      <c r="A34" t="s">
        <v>37</v>
      </c>
      <c r="B34" s="2">
        <v>31007</v>
      </c>
      <c r="C34">
        <v>6.2</v>
      </c>
      <c r="E34">
        <f t="shared" si="0"/>
        <v>1984</v>
      </c>
      <c r="F34">
        <f t="shared" si="1"/>
        <v>11</v>
      </c>
      <c r="G34" s="1">
        <f t="shared" si="2"/>
        <v>31047</v>
      </c>
      <c r="H34">
        <f t="shared" si="3"/>
        <v>40</v>
      </c>
      <c r="I34" s="4">
        <f t="shared" si="4"/>
        <v>8.9041095890410951</v>
      </c>
    </row>
    <row r="35" spans="1:9">
      <c r="A35" t="s">
        <v>38</v>
      </c>
      <c r="B35" s="2">
        <v>30664</v>
      </c>
      <c r="C35">
        <v>7.1</v>
      </c>
      <c r="D35" t="s">
        <v>6</v>
      </c>
      <c r="E35">
        <f t="shared" si="0"/>
        <v>1983</v>
      </c>
      <c r="F35">
        <f t="shared" si="1"/>
        <v>12</v>
      </c>
      <c r="G35" s="1">
        <f t="shared" si="2"/>
        <v>30681</v>
      </c>
      <c r="H35">
        <f t="shared" si="3"/>
        <v>17</v>
      </c>
      <c r="I35" s="4">
        <f t="shared" si="4"/>
        <v>9.5342465753424648</v>
      </c>
    </row>
    <row r="36" spans="1:9">
      <c r="A36" t="s">
        <v>39</v>
      </c>
      <c r="B36" s="2">
        <v>30293</v>
      </c>
      <c r="C36">
        <v>7.7</v>
      </c>
      <c r="D36" t="s">
        <v>6</v>
      </c>
      <c r="E36">
        <f t="shared" si="0"/>
        <v>1982</v>
      </c>
      <c r="F36">
        <f t="shared" si="1"/>
        <v>12</v>
      </c>
      <c r="G36" s="1">
        <f t="shared" si="2"/>
        <v>30316</v>
      </c>
      <c r="H36">
        <f t="shared" si="3"/>
        <v>23</v>
      </c>
      <c r="I36" s="4">
        <f t="shared" si="4"/>
        <v>9.3698630136986303</v>
      </c>
    </row>
    <row r="37" spans="1:9">
      <c r="A37" t="s">
        <v>40</v>
      </c>
      <c r="B37" s="2">
        <v>30274</v>
      </c>
      <c r="C37">
        <v>6.1</v>
      </c>
      <c r="E37">
        <f t="shared" si="0"/>
        <v>1982</v>
      </c>
      <c r="F37">
        <f t="shared" si="1"/>
        <v>11</v>
      </c>
      <c r="G37" s="1">
        <f t="shared" si="2"/>
        <v>30316</v>
      </c>
      <c r="H37">
        <f t="shared" si="3"/>
        <v>42</v>
      </c>
      <c r="I37" s="4">
        <f t="shared" si="4"/>
        <v>8.8493150684931514</v>
      </c>
    </row>
    <row r="38" spans="1:9">
      <c r="A38" t="s">
        <v>41</v>
      </c>
      <c r="B38" s="2">
        <v>29847</v>
      </c>
      <c r="C38">
        <v>6.8</v>
      </c>
      <c r="D38" t="s">
        <v>6</v>
      </c>
      <c r="E38">
        <f t="shared" si="0"/>
        <v>1981</v>
      </c>
      <c r="F38">
        <f t="shared" si="1"/>
        <v>9</v>
      </c>
      <c r="G38" s="1">
        <f t="shared" si="2"/>
        <v>29951</v>
      </c>
      <c r="H38">
        <f t="shared" si="3"/>
        <v>104</v>
      </c>
      <c r="I38" s="4">
        <f t="shared" si="4"/>
        <v>7.1506849315068504</v>
      </c>
    </row>
    <row r="39" spans="1:9">
      <c r="A39" t="s">
        <v>42</v>
      </c>
      <c r="B39" s="2">
        <v>29208</v>
      </c>
      <c r="C39">
        <v>7.7</v>
      </c>
      <c r="D39" t="s">
        <v>6</v>
      </c>
      <c r="E39">
        <f t="shared" si="0"/>
        <v>1979</v>
      </c>
      <c r="F39">
        <f t="shared" si="1"/>
        <v>12</v>
      </c>
      <c r="G39" s="1">
        <f t="shared" si="2"/>
        <v>29220</v>
      </c>
      <c r="H39">
        <f t="shared" si="3"/>
        <v>12</v>
      </c>
      <c r="I39" s="4">
        <f t="shared" si="4"/>
        <v>9.6712328767123292</v>
      </c>
    </row>
    <row r="40" spans="1:9">
      <c r="A40" t="s">
        <v>43</v>
      </c>
      <c r="B40" s="2">
        <v>29084</v>
      </c>
      <c r="C40">
        <v>6.1</v>
      </c>
      <c r="E40">
        <f t="shared" si="0"/>
        <v>1979</v>
      </c>
      <c r="F40">
        <f t="shared" si="1"/>
        <v>8</v>
      </c>
      <c r="G40" s="1">
        <f t="shared" si="2"/>
        <v>29220</v>
      </c>
      <c r="H40">
        <f t="shared" si="3"/>
        <v>136</v>
      </c>
      <c r="I40" s="4">
        <f t="shared" si="4"/>
        <v>6.2739726027397253</v>
      </c>
    </row>
    <row r="41" spans="1:9">
      <c r="A41" t="s">
        <v>44</v>
      </c>
      <c r="B41" s="2">
        <v>28970</v>
      </c>
      <c r="C41">
        <v>8.1</v>
      </c>
      <c r="E41">
        <f t="shared" si="0"/>
        <v>1979</v>
      </c>
      <c r="F41">
        <f t="shared" si="1"/>
        <v>4</v>
      </c>
      <c r="G41" s="1">
        <f t="shared" si="2"/>
        <v>29220</v>
      </c>
      <c r="H41">
        <f t="shared" si="3"/>
        <v>250</v>
      </c>
      <c r="I41" s="4">
        <f t="shared" si="4"/>
        <v>3.1506849315068495</v>
      </c>
    </row>
    <row r="42" spans="1:9">
      <c r="A42" t="s">
        <v>45</v>
      </c>
      <c r="B42" s="2">
        <v>28832</v>
      </c>
      <c r="C42">
        <v>8.1999999999999993</v>
      </c>
      <c r="D42" t="s">
        <v>6</v>
      </c>
      <c r="E42">
        <f t="shared" si="0"/>
        <v>1978</v>
      </c>
      <c r="F42">
        <f t="shared" si="1"/>
        <v>12</v>
      </c>
      <c r="G42" s="1">
        <f t="shared" si="2"/>
        <v>28855</v>
      </c>
      <c r="H42">
        <f t="shared" si="3"/>
        <v>23</v>
      </c>
      <c r="I42" s="4">
        <f t="shared" si="4"/>
        <v>9.3698630136986303</v>
      </c>
    </row>
  </sheetData>
  <autoFilter ref="A1:I42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C57" sqref="C57"/>
    </sheetView>
  </sheetViews>
  <sheetFormatPr baseColWidth="10" defaultRowHeight="15" x14ac:dyDescent="0"/>
  <cols>
    <col min="1" max="1" width="22.83203125" customWidth="1"/>
    <col min="2" max="2" width="5.33203125" customWidth="1"/>
    <col min="3" max="7" width="12.1640625" bestFit="1" customWidth="1"/>
    <col min="8" max="8" width="11.1640625" bestFit="1" customWidth="1"/>
    <col min="9" max="14" width="12.1640625" bestFit="1" customWidth="1"/>
  </cols>
  <sheetData>
    <row r="3" spans="1:2">
      <c r="A3" s="10" t="s">
        <v>54</v>
      </c>
    </row>
    <row r="4" spans="1:2">
      <c r="A4" s="10" t="s">
        <v>49</v>
      </c>
      <c r="B4" t="s">
        <v>51</v>
      </c>
    </row>
    <row r="5" spans="1:2">
      <c r="A5" s="11" t="s">
        <v>75</v>
      </c>
      <c r="B5" s="3">
        <v>4</v>
      </c>
    </row>
    <row r="6" spans="1:2">
      <c r="A6" s="11" t="s">
        <v>76</v>
      </c>
      <c r="B6" s="3">
        <v>6</v>
      </c>
    </row>
    <row r="7" spans="1:2">
      <c r="A7" s="11" t="s">
        <v>77</v>
      </c>
      <c r="B7" s="3">
        <v>2</v>
      </c>
    </row>
    <row r="8" spans="1:2">
      <c r="A8" s="11" t="s">
        <v>78</v>
      </c>
      <c r="B8" s="3">
        <v>1</v>
      </c>
    </row>
    <row r="9" spans="1:2">
      <c r="A9" s="11" t="s">
        <v>50</v>
      </c>
      <c r="B9" s="3">
        <v>13</v>
      </c>
    </row>
    <row r="13" spans="1:2">
      <c r="A13" s="10" t="s">
        <v>80</v>
      </c>
    </row>
    <row r="14" spans="1:2">
      <c r="A14" s="10" t="s">
        <v>49</v>
      </c>
      <c r="B14" t="s">
        <v>51</v>
      </c>
    </row>
    <row r="15" spans="1:2">
      <c r="A15" s="11">
        <v>2000</v>
      </c>
      <c r="B15" s="4">
        <v>1.3150684931506851</v>
      </c>
    </row>
    <row r="16" spans="1:2">
      <c r="A16" s="11">
        <v>2001</v>
      </c>
      <c r="B16" s="4">
        <v>4.7397260273972606</v>
      </c>
    </row>
    <row r="17" spans="1:2">
      <c r="A17" s="11">
        <v>2002</v>
      </c>
      <c r="B17" s="4">
        <v>6.9178082191780828</v>
      </c>
    </row>
    <row r="18" spans="1:2">
      <c r="A18" s="11">
        <v>2003</v>
      </c>
      <c r="B18" s="4">
        <v>2.5753424657534252</v>
      </c>
    </row>
    <row r="19" spans="1:2">
      <c r="A19" s="11">
        <v>2004</v>
      </c>
      <c r="B19" s="4">
        <v>4.4383561643835616</v>
      </c>
    </row>
    <row r="20" spans="1:2">
      <c r="A20" s="11">
        <v>2005</v>
      </c>
      <c r="B20" s="4">
        <v>1.7260273972602735</v>
      </c>
    </row>
    <row r="21" spans="1:2">
      <c r="A21" s="11">
        <v>2006</v>
      </c>
      <c r="B21" s="4">
        <v>3.3287671232876712</v>
      </c>
    </row>
    <row r="22" spans="1:2">
      <c r="A22" s="11">
        <v>2008</v>
      </c>
      <c r="B22" s="4">
        <v>6.6027397260273979</v>
      </c>
    </row>
    <row r="23" spans="1:2">
      <c r="A23" s="11">
        <v>2009</v>
      </c>
      <c r="B23" s="4">
        <v>2.5479452054794516</v>
      </c>
    </row>
    <row r="24" spans="1:2">
      <c r="A24" s="11">
        <v>2011</v>
      </c>
      <c r="B24" s="4">
        <v>3.2602739726027394</v>
      </c>
    </row>
    <row r="25" spans="1:2">
      <c r="A25" s="11" t="s">
        <v>50</v>
      </c>
      <c r="B25" s="4">
        <v>3.7702845100105367</v>
      </c>
    </row>
  </sheetData>
  <pageMargins left="0.75" right="0.75" top="1" bottom="1" header="0.5" footer="0.5"/>
  <pageSetup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" sqref="B1"/>
    </sheetView>
  </sheetViews>
  <sheetFormatPr baseColWidth="10" defaultRowHeight="15" x14ac:dyDescent="0"/>
  <cols>
    <col min="1" max="1" width="31.1640625" bestFit="1" customWidth="1"/>
    <col min="2" max="2" width="10.83203125" style="2"/>
    <col min="4" max="4" width="22.5" customWidth="1"/>
  </cols>
  <sheetData>
    <row r="1" spans="1:9" ht="30">
      <c r="A1" s="5" t="s">
        <v>0</v>
      </c>
      <c r="B1" s="6" t="s">
        <v>1</v>
      </c>
      <c r="C1" s="5" t="s">
        <v>2</v>
      </c>
      <c r="D1" s="9" t="s">
        <v>4</v>
      </c>
      <c r="E1" s="5" t="s">
        <v>48</v>
      </c>
      <c r="F1" s="5" t="s">
        <v>53</v>
      </c>
      <c r="G1" s="7" t="s">
        <v>47</v>
      </c>
      <c r="H1" s="5" t="s">
        <v>46</v>
      </c>
      <c r="I1" s="8" t="s">
        <v>79</v>
      </c>
    </row>
    <row r="2" spans="1:9">
      <c r="A2" t="s">
        <v>59</v>
      </c>
      <c r="B2" s="2">
        <v>40662</v>
      </c>
      <c r="C2">
        <v>7.7</v>
      </c>
      <c r="E2">
        <f>YEAR(B2)</f>
        <v>2011</v>
      </c>
      <c r="F2">
        <f>MONTH(B2)</f>
        <v>4</v>
      </c>
      <c r="G2" s="1">
        <f>DATEVALUE(CONCATENATE("12/31/",E2))</f>
        <v>40908</v>
      </c>
      <c r="H2">
        <f>G2-B2</f>
        <v>246</v>
      </c>
      <c r="I2" s="4">
        <f>(1-(H2/365))*10</f>
        <v>3.2602739726027394</v>
      </c>
    </row>
    <row r="3" spans="1:9">
      <c r="A3" t="s">
        <v>60</v>
      </c>
      <c r="B3" s="2">
        <v>39906</v>
      </c>
      <c r="C3">
        <v>6.4</v>
      </c>
      <c r="E3">
        <f t="shared" ref="E3:E14" si="0">YEAR(B3)</f>
        <v>2009</v>
      </c>
      <c r="F3">
        <f t="shared" ref="F3:F14" si="1">MONTH(B3)</f>
        <v>4</v>
      </c>
      <c r="G3" s="1">
        <f t="shared" ref="G3:G14" si="2">DATEVALUE(CONCATENATE("12/31/",E3))</f>
        <v>40178</v>
      </c>
      <c r="H3">
        <f t="shared" ref="H3:H14" si="3">G3-B3</f>
        <v>272</v>
      </c>
      <c r="I3" s="4">
        <f t="shared" ref="I3:I14" si="4">(1-(H3/365))*10</f>
        <v>2.5479452054794516</v>
      </c>
    </row>
    <row r="4" spans="1:9">
      <c r="A4" t="s">
        <v>61</v>
      </c>
      <c r="B4" s="2">
        <v>39689</v>
      </c>
      <c r="C4">
        <v>5.3</v>
      </c>
      <c r="E4">
        <f t="shared" si="0"/>
        <v>2008</v>
      </c>
      <c r="F4">
        <f t="shared" si="1"/>
        <v>8</v>
      </c>
      <c r="G4" s="1">
        <f t="shared" si="2"/>
        <v>39813</v>
      </c>
      <c r="H4">
        <f t="shared" si="3"/>
        <v>124</v>
      </c>
      <c r="I4" s="4">
        <f t="shared" si="4"/>
        <v>6.6027397260273979</v>
      </c>
    </row>
    <row r="5" spans="1:9">
      <c r="A5" t="s">
        <v>62</v>
      </c>
      <c r="B5" s="2">
        <v>38884</v>
      </c>
      <c r="C5">
        <v>5.6</v>
      </c>
      <c r="E5">
        <f t="shared" si="0"/>
        <v>2006</v>
      </c>
      <c r="F5">
        <f t="shared" si="1"/>
        <v>6</v>
      </c>
      <c r="G5" s="1">
        <f t="shared" si="2"/>
        <v>39082</v>
      </c>
      <c r="H5">
        <f t="shared" si="3"/>
        <v>198</v>
      </c>
      <c r="I5" s="4">
        <f t="shared" si="4"/>
        <v>4.5753424657534243</v>
      </c>
    </row>
    <row r="6" spans="1:9">
      <c r="A6" t="s">
        <v>63</v>
      </c>
      <c r="B6" s="2">
        <v>38793</v>
      </c>
      <c r="C6">
        <v>7</v>
      </c>
      <c r="E6">
        <f t="shared" si="0"/>
        <v>2006</v>
      </c>
      <c r="F6">
        <f t="shared" si="1"/>
        <v>3</v>
      </c>
      <c r="G6" s="1">
        <f t="shared" si="2"/>
        <v>39082</v>
      </c>
      <c r="H6">
        <f t="shared" si="3"/>
        <v>289</v>
      </c>
      <c r="I6" s="4">
        <f t="shared" si="4"/>
        <v>2.0821917808219181</v>
      </c>
    </row>
    <row r="7" spans="1:9">
      <c r="A7" t="s">
        <v>64</v>
      </c>
      <c r="B7" s="2">
        <v>38415</v>
      </c>
      <c r="C7">
        <v>5.2</v>
      </c>
      <c r="E7">
        <f t="shared" si="0"/>
        <v>2005</v>
      </c>
      <c r="F7">
        <f t="shared" si="1"/>
        <v>3</v>
      </c>
      <c r="G7" s="1">
        <f t="shared" si="2"/>
        <v>38717</v>
      </c>
      <c r="H7">
        <f t="shared" si="3"/>
        <v>302</v>
      </c>
      <c r="I7" s="4">
        <f t="shared" si="4"/>
        <v>1.7260273972602735</v>
      </c>
    </row>
    <row r="8" spans="1:9">
      <c r="A8" t="s">
        <v>65</v>
      </c>
      <c r="B8" s="2">
        <v>38149</v>
      </c>
      <c r="C8">
        <v>6.4</v>
      </c>
      <c r="E8">
        <f t="shared" si="0"/>
        <v>2004</v>
      </c>
      <c r="F8">
        <f t="shared" si="1"/>
        <v>6</v>
      </c>
      <c r="G8" s="1">
        <f t="shared" si="2"/>
        <v>38352</v>
      </c>
      <c r="H8">
        <f t="shared" si="3"/>
        <v>203</v>
      </c>
      <c r="I8" s="4">
        <f t="shared" si="4"/>
        <v>4.4383561643835616</v>
      </c>
    </row>
    <row r="9" spans="1:9">
      <c r="A9" t="s">
        <v>66</v>
      </c>
      <c r="B9" s="2">
        <v>37715</v>
      </c>
      <c r="C9">
        <v>5.8</v>
      </c>
      <c r="E9">
        <f t="shared" si="0"/>
        <v>2003</v>
      </c>
      <c r="F9">
        <f t="shared" si="1"/>
        <v>4</v>
      </c>
      <c r="G9" s="1">
        <f t="shared" si="2"/>
        <v>37986</v>
      </c>
      <c r="H9">
        <f t="shared" si="3"/>
        <v>271</v>
      </c>
      <c r="I9" s="4">
        <f t="shared" si="4"/>
        <v>2.5753424657534252</v>
      </c>
    </row>
    <row r="10" spans="1:9">
      <c r="A10" t="s">
        <v>67</v>
      </c>
      <c r="B10" s="2">
        <v>37477</v>
      </c>
      <c r="C10">
        <v>5.6</v>
      </c>
      <c r="E10">
        <f t="shared" si="0"/>
        <v>2002</v>
      </c>
      <c r="F10">
        <f t="shared" si="1"/>
        <v>8</v>
      </c>
      <c r="G10" s="1">
        <f t="shared" si="2"/>
        <v>37621</v>
      </c>
      <c r="H10">
        <f t="shared" si="3"/>
        <v>144</v>
      </c>
      <c r="I10" s="4">
        <f t="shared" si="4"/>
        <v>6.0547945205479454</v>
      </c>
    </row>
    <row r="11" spans="1:9">
      <c r="A11" t="s">
        <v>68</v>
      </c>
      <c r="B11" s="2">
        <v>37540</v>
      </c>
      <c r="C11">
        <v>6</v>
      </c>
      <c r="E11">
        <f t="shared" si="0"/>
        <v>2002</v>
      </c>
      <c r="F11">
        <f t="shared" si="1"/>
        <v>10</v>
      </c>
      <c r="G11" s="1">
        <f t="shared" si="2"/>
        <v>37621</v>
      </c>
      <c r="H11">
        <f t="shared" si="3"/>
        <v>81</v>
      </c>
      <c r="I11" s="4">
        <f t="shared" si="4"/>
        <v>7.7808219178082192</v>
      </c>
    </row>
    <row r="12" spans="1:9">
      <c r="A12" t="s">
        <v>69</v>
      </c>
      <c r="B12" s="2">
        <v>37064</v>
      </c>
      <c r="C12">
        <v>6.1</v>
      </c>
      <c r="E12">
        <f t="shared" si="0"/>
        <v>2001</v>
      </c>
      <c r="F12">
        <f t="shared" si="1"/>
        <v>6</v>
      </c>
      <c r="G12" s="1">
        <f t="shared" si="2"/>
        <v>37256</v>
      </c>
      <c r="H12">
        <f t="shared" si="3"/>
        <v>192</v>
      </c>
      <c r="I12" s="4">
        <f t="shared" si="4"/>
        <v>4.7397260273972606</v>
      </c>
    </row>
    <row r="13" spans="1:9">
      <c r="A13" t="s">
        <v>70</v>
      </c>
      <c r="B13" s="2">
        <v>36574</v>
      </c>
      <c r="C13">
        <v>7</v>
      </c>
      <c r="E13">
        <f t="shared" si="0"/>
        <v>2000</v>
      </c>
      <c r="F13">
        <f t="shared" si="1"/>
        <v>2</v>
      </c>
      <c r="G13" s="1">
        <f t="shared" si="2"/>
        <v>36891</v>
      </c>
      <c r="H13">
        <f t="shared" si="3"/>
        <v>317</v>
      </c>
      <c r="I13" s="4">
        <f t="shared" si="4"/>
        <v>1.3150684931506851</v>
      </c>
    </row>
    <row r="14" spans="1:9">
      <c r="A14" t="s">
        <v>71</v>
      </c>
      <c r="B14" s="2">
        <v>36574</v>
      </c>
      <c r="C14">
        <v>6.9</v>
      </c>
      <c r="E14">
        <f t="shared" si="0"/>
        <v>2000</v>
      </c>
      <c r="F14">
        <f t="shared" si="1"/>
        <v>2</v>
      </c>
      <c r="G14" s="1">
        <f t="shared" si="2"/>
        <v>36891</v>
      </c>
      <c r="H14">
        <f t="shared" si="3"/>
        <v>317</v>
      </c>
      <c r="I14" s="4">
        <f t="shared" si="4"/>
        <v>1.3150684931506851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4" sqref="B14"/>
    </sheetView>
  </sheetViews>
  <sheetFormatPr baseColWidth="10" defaultRowHeight="15" x14ac:dyDescent="0"/>
  <sheetData>
    <row r="1" spans="1:3">
      <c r="A1" t="s">
        <v>72</v>
      </c>
      <c r="B1" t="s">
        <v>73</v>
      </c>
      <c r="C1" t="s">
        <v>74</v>
      </c>
    </row>
    <row r="2" spans="1:3">
      <c r="A2" s="12" t="s">
        <v>55</v>
      </c>
      <c r="B2" s="13">
        <v>2</v>
      </c>
      <c r="C2" s="13">
        <v>4</v>
      </c>
    </row>
    <row r="3" spans="1:3">
      <c r="A3" s="12" t="s">
        <v>56</v>
      </c>
      <c r="B3" s="13">
        <v>7</v>
      </c>
      <c r="C3" s="13">
        <v>6</v>
      </c>
    </row>
    <row r="4" spans="1:3">
      <c r="A4" s="12" t="s">
        <v>57</v>
      </c>
      <c r="B4" s="13">
        <v>11</v>
      </c>
      <c r="C4" s="13">
        <v>2</v>
      </c>
    </row>
    <row r="5" spans="1:3">
      <c r="A5" s="12" t="s">
        <v>58</v>
      </c>
      <c r="B5" s="13">
        <v>21</v>
      </c>
      <c r="C5" s="13">
        <v>1</v>
      </c>
    </row>
    <row r="7" spans="1:3">
      <c r="A7" t="s">
        <v>72</v>
      </c>
      <c r="B7" t="s">
        <v>73</v>
      </c>
      <c r="C7" t="s">
        <v>74</v>
      </c>
    </row>
    <row r="8" spans="1:3">
      <c r="A8" s="12" t="s">
        <v>55</v>
      </c>
      <c r="B8" s="15">
        <f>B2/SUM($B$2:$B$5)</f>
        <v>4.878048780487805E-2</v>
      </c>
      <c r="C8" s="15">
        <f>C2/SUM($C$2:$C$5)</f>
        <v>0.30769230769230771</v>
      </c>
    </row>
    <row r="9" spans="1:3">
      <c r="A9" s="12" t="s">
        <v>56</v>
      </c>
      <c r="B9" s="15">
        <f t="shared" ref="B9:B11" si="0">B3/SUM($B$2:$B$5)</f>
        <v>0.17073170731707318</v>
      </c>
      <c r="C9" s="15">
        <f t="shared" ref="C9:C11" si="1">C3/SUM($C$2:$C$5)</f>
        <v>0.46153846153846156</v>
      </c>
    </row>
    <row r="10" spans="1:3">
      <c r="A10" s="12" t="s">
        <v>57</v>
      </c>
      <c r="B10" s="15">
        <f t="shared" si="0"/>
        <v>0.26829268292682928</v>
      </c>
      <c r="C10" s="15">
        <f t="shared" si="1"/>
        <v>0.15384615384615385</v>
      </c>
    </row>
    <row r="11" spans="1:3">
      <c r="A11" s="12" t="s">
        <v>58</v>
      </c>
      <c r="B11" s="15">
        <f t="shared" si="0"/>
        <v>0.51219512195121952</v>
      </c>
      <c r="C11" s="15">
        <f t="shared" si="1"/>
        <v>7.6923076923076927E-2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meryl streep charts and graphs</vt:lpstr>
      <vt:lpstr>meryl streep data</vt:lpstr>
      <vt:lpstr>vin diesel charts and graphs</vt:lpstr>
      <vt:lpstr>vin diesel</vt:lpstr>
      <vt:lpstr>vin vs meryl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Lee</dc:creator>
  <cp:lastModifiedBy>Mark Lee</cp:lastModifiedBy>
  <dcterms:created xsi:type="dcterms:W3CDTF">2011-06-05T00:10:15Z</dcterms:created>
  <dcterms:modified xsi:type="dcterms:W3CDTF">2011-06-07T02:57:16Z</dcterms:modified>
</cp:coreProperties>
</file>